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" localSheetId="0">'Sheet1'!$A$1:$IL$42</definedName>
  </definedNames>
  <calcPr fullCalcOnLoad="1"/>
</workbook>
</file>

<file path=xl/sharedStrings.xml><?xml version="1.0" encoding="utf-8"?>
<sst xmlns="http://schemas.openxmlformats.org/spreadsheetml/2006/main" count="297" uniqueCount="78">
  <si>
    <t xml:space="preserve">                                                              </t>
  </si>
  <si>
    <t>kodi</t>
  </si>
  <si>
    <t>32x</t>
  </si>
  <si>
    <t>321x</t>
  </si>
  <si>
    <t>322x</t>
  </si>
  <si>
    <t>2m</t>
  </si>
  <si>
    <t>6m35</t>
  </si>
  <si>
    <t>6m351</t>
  </si>
  <si>
    <t>6m352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</si>
  <si>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</si>
  <si>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</si>
  <si>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</si>
  <si>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  გრანტები</t>
  </si>
  <si>
    <t xml:space="preserve">   სხვა შემოსავლები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</si>
  <si>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</si>
  <si>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</si>
  <si>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</si>
  <si>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</si>
  <si>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</si>
  <si>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</si>
  <si>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</si>
  <si>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</si>
  <si>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</si>
  <si>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</si>
  <si>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</si>
  <si>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</si>
  <si>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</si>
  <si>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</si>
  <si>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 xml:space="preserve">   საშინაო</t>
  </si>
  <si>
    <t xml:space="preserve">   საგარეო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</si>
  <si>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</si>
  <si>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</si>
  <si>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</si>
  <si>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</si>
  <si>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</si>
  <si>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</si>
  <si>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</si>
  <si>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</si>
  <si>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საშინაო</t>
  </si>
  <si>
    <t>საგარეო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</si>
  <si>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</si>
  <si>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</si>
  <si>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</si>
  <si>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</si>
  <si>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</si>
  <si>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</si>
  <si>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</si>
  <si>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</si>
  <si>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</si>
  <si>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</si>
  <si>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</si>
  <si>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</si>
  <si>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</si>
  <si>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</si>
  <si>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</si>
  <si>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</si>
  <si>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</si>
  <si>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</si>
  <si>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ცხრილი 3. საქართველოს სახელმწიფო  ბიუჯეტის ყოველთვიური მონაცემები</t>
  </si>
  <si>
    <t>2012 წელი</t>
  </si>
  <si>
    <t xml:space="preserve">  ფინანსური  სახსრების  წმინდა შემოსულობა [-32+33]</t>
  </si>
  <si>
    <t>2013 წელი</t>
  </si>
  <si>
    <t>2014 წელი</t>
  </si>
  <si>
    <t>2015 წელი</t>
  </si>
  <si>
    <t>2016 წელი</t>
  </si>
  <si>
    <t>*</t>
  </si>
  <si>
    <t>2017 წელი</t>
  </si>
  <si>
    <t>2018 წელი</t>
  </si>
  <si>
    <t>2019 წელი</t>
  </si>
  <si>
    <t>2020 წელი</t>
  </si>
  <si>
    <t>ვალის ნაშთი   საანგარიშო  პერიოდის ბოლოსათვის</t>
  </si>
  <si>
    <t>2021წელი</t>
  </si>
  <si>
    <t>2022 წელი</t>
  </si>
  <si>
    <t>2023 წელი</t>
  </si>
  <si>
    <t>0.0.</t>
  </si>
  <si>
    <t>3.7.</t>
  </si>
  <si>
    <t xml:space="preserve">                              </t>
  </si>
  <si>
    <t>2024 წელი</t>
  </si>
</sst>
</file>

<file path=xl/styles.xml><?xml version="1.0" encoding="utf-8"?>
<styleSheet xmlns="http://schemas.openxmlformats.org/spreadsheetml/2006/main">
  <numFmts count="5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.0"/>
    <numFmt numFmtId="183" formatCode="0.0"/>
    <numFmt numFmtId="184" formatCode="[$-409]mmmm\ d\,\ yyyy;@"/>
    <numFmt numFmtId="185" formatCode="#,##0.000"/>
    <numFmt numFmtId="186" formatCode="0.000"/>
    <numFmt numFmtId="187" formatCode="0.0000"/>
    <numFmt numFmtId="188" formatCode="0.0000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);\(0.0\)"/>
    <numFmt numFmtId="195" formatCode="[$-409]dddd\,\ mmmm\ dd\,\ yyyy"/>
    <numFmt numFmtId="196" formatCode="[$-409]h:mm:ss\ AM/PM"/>
    <numFmt numFmtId="197" formatCode="0.0000000000000"/>
    <numFmt numFmtId="198" formatCode="0.000000000000"/>
    <numFmt numFmtId="199" formatCode="0.00000000000"/>
    <numFmt numFmtId="200" formatCode="0.0000000000"/>
    <numFmt numFmtId="201" formatCode="0.000000000"/>
    <numFmt numFmtId="202" formatCode="0.00000000"/>
    <numFmt numFmtId="203" formatCode="0.0000000"/>
    <numFmt numFmtId="204" formatCode="_-* #,##0&quot;р.&quot;_-;\-* #,##0&quot;р.&quot;_-;_-* &quot;-&quot;&quot;р.&quot;_-;_-@_-"/>
    <numFmt numFmtId="205" formatCode="_-* #,##0_р_._-;\-* #,##0_р_._-;_-* &quot;-&quot;_р_._-;_-@_-"/>
    <numFmt numFmtId="206" formatCode="_-* #,##0.00&quot;р.&quot;_-;\-* #,##0.00&quot;р.&quot;_-;_-* &quot;-&quot;??&quot;р.&quot;_-;_-@_-"/>
    <numFmt numFmtId="207" formatCode="_-* #,##0.00_р_._-;\-* #,##0.00_р_._-;_-* &quot;-&quot;??_р_._-;_-@_-"/>
    <numFmt numFmtId="208" formatCode="0_ ;[Red]\-0\ "/>
    <numFmt numFmtId="209" formatCode="[$-409]d\ mmmm\,\ yyyy"/>
    <numFmt numFmtId="210" formatCode="_(* #,##0.0_);_(* \(#,##0.0\);_(* &quot;-&quot;??_);_(@_)"/>
    <numFmt numFmtId="211" formatCode="0.0_);[Red]\(0.0\)"/>
    <numFmt numFmtId="212" formatCode="0.000000000000000"/>
    <numFmt numFmtId="213" formatCode="0.0000000000000000"/>
    <numFmt numFmtId="214" formatCode="0.00000000000000"/>
  </numFmts>
  <fonts count="88">
    <font>
      <sz val="10"/>
      <name val="Arial"/>
      <family val="0"/>
    </font>
    <font>
      <sz val="10"/>
      <name val="LitNusx"/>
      <family val="2"/>
    </font>
    <font>
      <sz val="7"/>
      <name val="Arial"/>
      <family val="2"/>
    </font>
    <font>
      <sz val="9"/>
      <name val="LitNusx"/>
      <family val="2"/>
    </font>
    <font>
      <sz val="8"/>
      <name val="Arial"/>
      <family val="2"/>
    </font>
    <font>
      <sz val="7"/>
      <name val="LitNusx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LitNusx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SiLFAEN"/>
      <family val="0"/>
    </font>
    <font>
      <b/>
      <sz val="12"/>
      <color indexed="12"/>
      <name val="Silfaen"/>
      <family val="0"/>
    </font>
    <font>
      <sz val="12"/>
      <name val="Silfaen"/>
      <family val="0"/>
    </font>
    <font>
      <b/>
      <sz val="12"/>
      <color indexed="10"/>
      <name val="Silfaen"/>
      <family val="0"/>
    </font>
    <font>
      <sz val="10"/>
      <name val="Arial Cyr"/>
      <family val="0"/>
    </font>
    <font>
      <b/>
      <sz val="12"/>
      <color indexed="10"/>
      <name val="Arial"/>
      <family val="2"/>
    </font>
    <font>
      <sz val="12"/>
      <name val="Sylfaen"/>
      <family val="1"/>
    </font>
    <font>
      <sz val="12"/>
      <color indexed="8"/>
      <name val="Arial"/>
      <family val="2"/>
    </font>
    <font>
      <sz val="12"/>
      <color indexed="48"/>
      <name val="Arial"/>
      <family val="2"/>
    </font>
    <font>
      <sz val="12"/>
      <color indexed="8"/>
      <name val="Silfaen"/>
      <family val="0"/>
    </font>
    <font>
      <b/>
      <sz val="12"/>
      <color indexed="8"/>
      <name val="Silfaen"/>
      <family val="0"/>
    </font>
    <font>
      <b/>
      <sz val="9"/>
      <name val="Silfaen"/>
      <family val="0"/>
    </font>
    <font>
      <sz val="10"/>
      <name val="Silfaen"/>
      <family val="0"/>
    </font>
    <font>
      <sz val="9"/>
      <name val="Silfaen"/>
      <family val="0"/>
    </font>
    <font>
      <b/>
      <sz val="11"/>
      <name val="Silfaen"/>
      <family val="0"/>
    </font>
    <font>
      <b/>
      <sz val="10"/>
      <color indexed="12"/>
      <name val="Silfaen"/>
      <family val="0"/>
    </font>
    <font>
      <b/>
      <sz val="10"/>
      <name val="Silfaen"/>
      <family val="0"/>
    </font>
    <font>
      <sz val="12"/>
      <color indexed="16"/>
      <name val="Silfa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9"/>
      <color indexed="8"/>
      <name val="Silfaen"/>
      <family val="0"/>
    </font>
    <font>
      <b/>
      <sz val="9"/>
      <color indexed="8"/>
      <name val="Silfaen"/>
      <family val="0"/>
    </font>
    <font>
      <b/>
      <sz val="12"/>
      <color indexed="62"/>
      <name val="Silfaen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b/>
      <sz val="12"/>
      <color theme="1"/>
      <name val="Silfaen"/>
      <family val="0"/>
    </font>
    <font>
      <sz val="12"/>
      <color rgb="FFFF0000"/>
      <name val="Arial"/>
      <family val="2"/>
    </font>
    <font>
      <sz val="9"/>
      <color theme="1"/>
      <name val="Silfaen"/>
      <family val="0"/>
    </font>
    <font>
      <b/>
      <sz val="9"/>
      <color theme="1"/>
      <name val="Silfaen"/>
      <family val="0"/>
    </font>
    <font>
      <sz val="12"/>
      <color theme="1"/>
      <name val="Silfaen"/>
      <family val="0"/>
    </font>
    <font>
      <b/>
      <sz val="12"/>
      <color rgb="FFFF0000"/>
      <name val="Silfaen"/>
      <family val="0"/>
    </font>
    <font>
      <b/>
      <sz val="12"/>
      <color rgb="FF000000"/>
      <name val="Silfaen"/>
      <family val="0"/>
    </font>
    <font>
      <b/>
      <sz val="12"/>
      <color theme="3" tint="0.39998000860214233"/>
      <name val="Silfaen"/>
      <family val="0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left"/>
    </xf>
    <xf numFmtId="182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8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83" fontId="0" fillId="0" borderId="0" xfId="0" applyNumberFormat="1" applyAlignment="1">
      <alignment/>
    </xf>
    <xf numFmtId="183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83" fontId="1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182" fontId="6" fillId="0" borderId="0" xfId="0" applyNumberFormat="1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182" fontId="7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/>
    </xf>
    <xf numFmtId="183" fontId="14" fillId="0" borderId="0" xfId="0" applyNumberFormat="1" applyFont="1" applyFill="1" applyBorder="1" applyAlignment="1">
      <alignment horizontal="center"/>
    </xf>
    <xf numFmtId="18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3" fontId="13" fillId="0" borderId="0" xfId="0" applyNumberFormat="1" applyFont="1" applyFill="1" applyBorder="1" applyAlignment="1">
      <alignment horizontal="center"/>
    </xf>
    <xf numFmtId="182" fontId="13" fillId="0" borderId="0" xfId="0" applyNumberFormat="1" applyFont="1" applyFill="1" applyBorder="1" applyAlignment="1">
      <alignment horizontal="center"/>
    </xf>
    <xf numFmtId="183" fontId="1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3" fontId="13" fillId="0" borderId="0" xfId="0" applyNumberFormat="1" applyFont="1" applyFill="1" applyBorder="1" applyAlignment="1">
      <alignment/>
    </xf>
    <xf numFmtId="183" fontId="1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22" fillId="0" borderId="0" xfId="0" applyFont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182" fontId="23" fillId="0" borderId="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82" fontId="13" fillId="0" borderId="0" xfId="0" applyNumberFormat="1" applyFont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182" fontId="13" fillId="0" borderId="10" xfId="0" applyNumberFormat="1" applyFont="1" applyBorder="1" applyAlignment="1">
      <alignment horizontal="center"/>
    </xf>
    <xf numFmtId="182" fontId="75" fillId="0" borderId="0" xfId="0" applyNumberFormat="1" applyFont="1" applyBorder="1" applyAlignment="1">
      <alignment horizontal="center"/>
    </xf>
    <xf numFmtId="183" fontId="13" fillId="0" borderId="10" xfId="0" applyNumberFormat="1" applyFont="1" applyFill="1" applyBorder="1" applyAlignment="1">
      <alignment horizontal="center"/>
    </xf>
    <xf numFmtId="182" fontId="7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2" fontId="15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/>
    </xf>
    <xf numFmtId="183" fontId="13" fillId="0" borderId="0" xfId="0" applyNumberFormat="1" applyFont="1" applyAlignment="1">
      <alignment horizontal="center"/>
    </xf>
    <xf numFmtId="182" fontId="13" fillId="0" borderId="10" xfId="0" applyNumberFormat="1" applyFont="1" applyFill="1" applyBorder="1" applyAlignment="1">
      <alignment horizontal="center"/>
    </xf>
    <xf numFmtId="183" fontId="23" fillId="0" borderId="0" xfId="0" applyNumberFormat="1" applyFont="1" applyFill="1" applyBorder="1" applyAlignment="1">
      <alignment horizontal="center"/>
    </xf>
    <xf numFmtId="183" fontId="15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183" fontId="13" fillId="0" borderId="0" xfId="0" applyNumberFormat="1" applyFont="1" applyBorder="1" applyAlignment="1">
      <alignment/>
    </xf>
    <xf numFmtId="182" fontId="21" fillId="0" borderId="0" xfId="0" applyNumberFormat="1" applyFont="1" applyFill="1" applyBorder="1" applyAlignment="1">
      <alignment horizontal="center"/>
    </xf>
    <xf numFmtId="182" fontId="21" fillId="0" borderId="10" xfId="0" applyNumberFormat="1" applyFont="1" applyFill="1" applyBorder="1" applyAlignment="1">
      <alignment horizontal="center"/>
    </xf>
    <xf numFmtId="183" fontId="21" fillId="0" borderId="0" xfId="0" applyNumberFormat="1" applyFont="1" applyFill="1" applyBorder="1" applyAlignment="1">
      <alignment horizontal="center"/>
    </xf>
    <xf numFmtId="182" fontId="13" fillId="0" borderId="10" xfId="0" applyNumberFormat="1" applyFont="1" applyFill="1" applyBorder="1" applyAlignment="1">
      <alignment/>
    </xf>
    <xf numFmtId="183" fontId="13" fillId="0" borderId="0" xfId="64" applyNumberFormat="1" applyFont="1" applyFill="1" applyBorder="1" applyAlignment="1">
      <alignment horizontal="center"/>
      <protection/>
    </xf>
    <xf numFmtId="183" fontId="15" fillId="0" borderId="0" xfId="64" applyNumberFormat="1" applyFont="1" applyFill="1" applyBorder="1" applyAlignment="1">
      <alignment horizontal="center"/>
      <protection/>
    </xf>
    <xf numFmtId="18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83" fontId="77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183" fontId="13" fillId="0" borderId="11" xfId="0" applyNumberFormat="1" applyFont="1" applyBorder="1" applyAlignment="1">
      <alignment horizontal="center"/>
    </xf>
    <xf numFmtId="183" fontId="15" fillId="0" borderId="0" xfId="0" applyNumberFormat="1" applyFont="1" applyAlignment="1">
      <alignment horizontal="center"/>
    </xf>
    <xf numFmtId="183" fontId="13" fillId="0" borderId="0" xfId="0" applyNumberFormat="1" applyFont="1" applyBorder="1" applyAlignment="1" applyProtection="1">
      <alignment horizontal="center"/>
      <protection locked="0"/>
    </xf>
    <xf numFmtId="182" fontId="76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182" fontId="24" fillId="0" borderId="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82" fontId="13" fillId="0" borderId="11" xfId="0" applyNumberFormat="1" applyFont="1" applyBorder="1" applyAlignment="1">
      <alignment/>
    </xf>
    <xf numFmtId="0" fontId="22" fillId="0" borderId="0" xfId="0" applyFont="1" applyAlignment="1">
      <alignment vertical="center"/>
    </xf>
    <xf numFmtId="3" fontId="15" fillId="0" borderId="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83" fontId="13" fillId="0" borderId="11" xfId="0" applyNumberFormat="1" applyFont="1" applyFill="1" applyBorder="1" applyAlignment="1">
      <alignment horizontal="center"/>
    </xf>
    <xf numFmtId="183" fontId="13" fillId="0" borderId="10" xfId="0" applyNumberFormat="1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/>
    </xf>
    <xf numFmtId="0" fontId="22" fillId="0" borderId="0" xfId="0" applyFont="1" applyAlignment="1">
      <alignment horizontal="left" vertical="center" indent="1"/>
    </xf>
    <xf numFmtId="183" fontId="13" fillId="0" borderId="0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horizontal="center"/>
    </xf>
    <xf numFmtId="183" fontId="13" fillId="0" borderId="0" xfId="0" applyNumberFormat="1" applyFont="1" applyFill="1" applyBorder="1" applyAlignment="1">
      <alignment horizontal="center" vertical="center"/>
    </xf>
    <xf numFmtId="183" fontId="22" fillId="0" borderId="0" xfId="0" applyNumberFormat="1" applyFont="1" applyBorder="1" applyAlignment="1">
      <alignment horizontal="center"/>
    </xf>
    <xf numFmtId="183" fontId="13" fillId="0" borderId="0" xfId="0" applyNumberFormat="1" applyFont="1" applyBorder="1" applyAlignment="1" applyProtection="1">
      <alignment/>
      <protection locked="0"/>
    </xf>
    <xf numFmtId="0" fontId="16" fillId="0" borderId="0" xfId="0" applyFont="1" applyBorder="1" applyAlignment="1">
      <alignment horizontal="center"/>
    </xf>
    <xf numFmtId="183" fontId="7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83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83" fontId="18" fillId="0" borderId="0" xfId="0" applyNumberFormat="1" applyFont="1" applyBorder="1" applyAlignment="1">
      <alignment/>
    </xf>
    <xf numFmtId="183" fontId="16" fillId="0" borderId="0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 horizontal="center"/>
    </xf>
    <xf numFmtId="183" fontId="18" fillId="0" borderId="0" xfId="0" applyNumberFormat="1" applyFont="1" applyFill="1" applyBorder="1" applyAlignment="1">
      <alignment horizontal="center"/>
    </xf>
    <xf numFmtId="183" fontId="18" fillId="0" borderId="10" xfId="0" applyNumberFormat="1" applyFont="1" applyBorder="1" applyAlignment="1">
      <alignment horizontal="center"/>
    </xf>
    <xf numFmtId="183" fontId="16" fillId="0" borderId="0" xfId="0" applyNumberFormat="1" applyFont="1" applyFill="1" applyBorder="1" applyAlignment="1">
      <alignment horizontal="center"/>
    </xf>
    <xf numFmtId="182" fontId="18" fillId="0" borderId="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83" fontId="78" fillId="0" borderId="0" xfId="0" applyNumberFormat="1" applyFont="1" applyBorder="1" applyAlignment="1">
      <alignment horizontal="center"/>
    </xf>
    <xf numFmtId="182" fontId="16" fillId="0" borderId="0" xfId="0" applyNumberFormat="1" applyFont="1" applyFill="1" applyBorder="1" applyAlignment="1">
      <alignment horizontal="center"/>
    </xf>
    <xf numFmtId="183" fontId="18" fillId="0" borderId="10" xfId="0" applyNumberFormat="1" applyFont="1" applyFill="1" applyBorder="1" applyAlignment="1">
      <alignment horizontal="center"/>
    </xf>
    <xf numFmtId="183" fontId="18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83" fontId="13" fillId="0" borderId="0" xfId="0" applyNumberFormat="1" applyFont="1" applyAlignment="1">
      <alignment/>
    </xf>
    <xf numFmtId="183" fontId="13" fillId="0" borderId="1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183" fontId="15" fillId="0" borderId="10" xfId="0" applyNumberFormat="1" applyFont="1" applyBorder="1" applyAlignment="1">
      <alignment/>
    </xf>
    <xf numFmtId="183" fontId="13" fillId="0" borderId="0" xfId="64" applyNumberFormat="1" applyFont="1" applyBorder="1" applyAlignment="1">
      <alignment horizontal="center"/>
      <protection/>
    </xf>
    <xf numFmtId="183" fontId="27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82" fontId="80" fillId="0" borderId="0" xfId="0" applyNumberFormat="1" applyFont="1" applyBorder="1" applyAlignment="1">
      <alignment horizontal="center"/>
    </xf>
    <xf numFmtId="182" fontId="81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182" fontId="31" fillId="0" borderId="0" xfId="0" applyNumberFormat="1" applyFont="1" applyFill="1" applyBorder="1" applyAlignment="1">
      <alignment/>
    </xf>
    <xf numFmtId="182" fontId="31" fillId="0" borderId="10" xfId="0" applyNumberFormat="1" applyFont="1" applyFill="1" applyBorder="1" applyAlignment="1">
      <alignment horizontal="center"/>
    </xf>
    <xf numFmtId="182" fontId="31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82" fontId="82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center" indent="1"/>
    </xf>
    <xf numFmtId="0" fontId="18" fillId="0" borderId="0" xfId="0" applyFont="1" applyFill="1" applyBorder="1" applyAlignment="1">
      <alignment horizontal="center"/>
    </xf>
    <xf numFmtId="182" fontId="25" fillId="0" borderId="0" xfId="0" applyNumberFormat="1" applyFont="1" applyFill="1" applyBorder="1" applyAlignment="1">
      <alignment horizontal="center"/>
    </xf>
    <xf numFmtId="182" fontId="18" fillId="0" borderId="0" xfId="0" applyNumberFormat="1" applyFont="1" applyBorder="1" applyAlignment="1">
      <alignment horizontal="center"/>
    </xf>
    <xf numFmtId="182" fontId="25" fillId="0" borderId="12" xfId="0" applyNumberFormat="1" applyFont="1" applyFill="1" applyBorder="1" applyAlignment="1">
      <alignment horizontal="center"/>
    </xf>
    <xf numFmtId="182" fontId="25" fillId="0" borderId="13" xfId="0" applyNumberFormat="1" applyFont="1" applyFill="1" applyBorder="1" applyAlignment="1">
      <alignment horizontal="center"/>
    </xf>
    <xf numFmtId="182" fontId="25" fillId="0" borderId="0" xfId="0" applyNumberFormat="1" applyFont="1" applyBorder="1" applyAlignment="1" applyProtection="1">
      <alignment horizontal="center"/>
      <protection locked="0"/>
    </xf>
    <xf numFmtId="183" fontId="25" fillId="0" borderId="13" xfId="0" applyNumberFormat="1" applyFont="1" applyFill="1" applyBorder="1" applyAlignment="1">
      <alignment horizontal="center"/>
    </xf>
    <xf numFmtId="182" fontId="18" fillId="0" borderId="10" xfId="0" applyNumberFormat="1" applyFont="1" applyFill="1" applyBorder="1" applyAlignment="1">
      <alignment horizontal="center"/>
    </xf>
    <xf numFmtId="182" fontId="18" fillId="0" borderId="10" xfId="0" applyNumberFormat="1" applyFont="1" applyBorder="1" applyAlignment="1">
      <alignment horizontal="center"/>
    </xf>
    <xf numFmtId="182" fontId="82" fillId="0" borderId="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183" fontId="18" fillId="0" borderId="0" xfId="0" applyNumberFormat="1" applyFont="1" applyAlignment="1">
      <alignment horizontal="center"/>
    </xf>
    <xf numFmtId="182" fontId="18" fillId="0" borderId="11" xfId="0" applyNumberFormat="1" applyFont="1" applyBorder="1" applyAlignment="1">
      <alignment horizontal="center"/>
    </xf>
    <xf numFmtId="182" fontId="78" fillId="0" borderId="0" xfId="0" applyNumberFormat="1" applyFont="1" applyBorder="1" applyAlignment="1">
      <alignment horizontal="center"/>
    </xf>
    <xf numFmtId="183" fontId="18" fillId="0" borderId="0" xfId="64" applyNumberFormat="1" applyFont="1" applyFill="1" applyBorder="1" applyAlignment="1">
      <alignment horizontal="center"/>
      <protection/>
    </xf>
    <xf numFmtId="182" fontId="16" fillId="0" borderId="1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left" vertical="center" wrapText="1" indent="1"/>
    </xf>
    <xf numFmtId="182" fontId="18" fillId="0" borderId="0" xfId="0" applyNumberFormat="1" applyFont="1" applyFill="1" applyBorder="1" applyAlignment="1">
      <alignment horizontal="center" vertical="center" wrapText="1"/>
    </xf>
    <xf numFmtId="182" fontId="33" fillId="0" borderId="0" xfId="0" applyNumberFormat="1" applyFont="1" applyBorder="1" applyAlignment="1" applyProtection="1">
      <alignment horizontal="center"/>
      <protection locked="0"/>
    </xf>
    <xf numFmtId="183" fontId="25" fillId="0" borderId="0" xfId="0" applyNumberFormat="1" applyFont="1" applyFill="1" applyBorder="1" applyAlignment="1">
      <alignment horizontal="center"/>
    </xf>
    <xf numFmtId="183" fontId="82" fillId="0" borderId="10" xfId="0" applyNumberFormat="1" applyFont="1" applyFill="1" applyBorder="1" applyAlignment="1">
      <alignment horizontal="center"/>
    </xf>
    <xf numFmtId="183" fontId="82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182" fontId="17" fillId="0" borderId="0" xfId="0" applyNumberFormat="1" applyFont="1" applyFill="1" applyBorder="1" applyAlignment="1">
      <alignment horizontal="center"/>
    </xf>
    <xf numFmtId="182" fontId="17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2" fontId="16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82" fontId="16" fillId="0" borderId="0" xfId="0" applyNumberFormat="1" applyFont="1" applyAlignment="1">
      <alignment horizontal="center"/>
    </xf>
    <xf numFmtId="182" fontId="16" fillId="0" borderId="11" xfId="0" applyNumberFormat="1" applyFont="1" applyBorder="1" applyAlignment="1">
      <alignment horizontal="center"/>
    </xf>
    <xf numFmtId="183" fontId="16" fillId="0" borderId="0" xfId="0" applyNumberFormat="1" applyFont="1" applyAlignment="1">
      <alignment horizontal="center"/>
    </xf>
    <xf numFmtId="183" fontId="16" fillId="0" borderId="0" xfId="64" applyNumberFormat="1" applyFont="1" applyFill="1" applyBorder="1" applyAlignment="1">
      <alignment horizontal="center"/>
      <protection/>
    </xf>
    <xf numFmtId="183" fontId="18" fillId="0" borderId="0" xfId="0" applyNumberFormat="1" applyFont="1" applyBorder="1" applyAlignment="1" applyProtection="1">
      <alignment horizontal="center"/>
      <protection locked="0"/>
    </xf>
    <xf numFmtId="182" fontId="78" fillId="0" borderId="1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82" fontId="18" fillId="0" borderId="0" xfId="0" applyNumberFormat="1" applyFont="1" applyBorder="1" applyAlignment="1">
      <alignment/>
    </xf>
    <xf numFmtId="182" fontId="83" fillId="33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vertical="center"/>
    </xf>
    <xf numFmtId="182" fontId="78" fillId="0" borderId="0" xfId="0" applyNumberFormat="1" applyFont="1" applyFill="1" applyBorder="1" applyAlignment="1">
      <alignment horizontal="center"/>
    </xf>
    <xf numFmtId="183" fontId="16" fillId="0" borderId="11" xfId="0" applyNumberFormat="1" applyFont="1" applyBorder="1" applyAlignment="1">
      <alignment horizontal="center"/>
    </xf>
    <xf numFmtId="183" fontId="16" fillId="0" borderId="10" xfId="0" applyNumberFormat="1" applyFont="1" applyFill="1" applyBorder="1" applyAlignment="1">
      <alignment horizontal="center"/>
    </xf>
    <xf numFmtId="0" fontId="84" fillId="0" borderId="10" xfId="0" applyFont="1" applyBorder="1" applyAlignment="1">
      <alignment vertical="center" wrapText="1"/>
    </xf>
    <xf numFmtId="182" fontId="17" fillId="0" borderId="0" xfId="0" applyNumberFormat="1" applyFont="1" applyBorder="1" applyAlignment="1" applyProtection="1">
      <alignment horizontal="center"/>
      <protection locked="0"/>
    </xf>
    <xf numFmtId="183" fontId="26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/>
    </xf>
    <xf numFmtId="182" fontId="19" fillId="0" borderId="0" xfId="0" applyNumberFormat="1" applyFont="1" applyFill="1" applyBorder="1" applyAlignment="1">
      <alignment horizontal="center"/>
    </xf>
    <xf numFmtId="183" fontId="85" fillId="0" borderId="0" xfId="0" applyNumberFormat="1" applyFont="1" applyBorder="1" applyAlignment="1">
      <alignment horizontal="center"/>
    </xf>
    <xf numFmtId="1" fontId="12" fillId="0" borderId="0" xfId="64" applyNumberFormat="1" applyFont="1" applyAlignment="1">
      <alignment horizontal="center"/>
      <protection/>
    </xf>
    <xf numFmtId="210" fontId="13" fillId="0" borderId="0" xfId="44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82" fontId="16" fillId="0" borderId="10" xfId="0" applyNumberFormat="1" applyFont="1" applyBorder="1" applyAlignment="1" applyProtection="1">
      <alignment horizontal="center"/>
      <protection locked="0"/>
    </xf>
    <xf numFmtId="182" fontId="16" fillId="0" borderId="10" xfId="0" applyNumberFormat="1" applyFont="1" applyFill="1" applyBorder="1" applyAlignment="1">
      <alignment horizontal="center" vertical="center" wrapText="1"/>
    </xf>
    <xf numFmtId="182" fontId="16" fillId="0" borderId="0" xfId="0" applyNumberFormat="1" applyFont="1" applyFill="1" applyBorder="1" applyAlignment="1">
      <alignment horizontal="center" vertical="center" wrapText="1"/>
    </xf>
    <xf numFmtId="182" fontId="16" fillId="0" borderId="11" xfId="0" applyNumberFormat="1" applyFont="1" applyFill="1" applyBorder="1" applyAlignment="1">
      <alignment horizontal="center"/>
    </xf>
    <xf numFmtId="183" fontId="16" fillId="0" borderId="11" xfId="0" applyNumberFormat="1" applyFont="1" applyFill="1" applyBorder="1" applyAlignment="1">
      <alignment horizontal="center"/>
    </xf>
    <xf numFmtId="182" fontId="16" fillId="0" borderId="11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182" fontId="16" fillId="33" borderId="0" xfId="0" applyNumberFormat="1" applyFont="1" applyFill="1" applyBorder="1" applyAlignment="1">
      <alignment horizontal="center"/>
    </xf>
    <xf numFmtId="182" fontId="16" fillId="33" borderId="10" xfId="0" applyNumberFormat="1" applyFont="1" applyFill="1" applyBorder="1" applyAlignment="1">
      <alignment horizontal="center"/>
    </xf>
    <xf numFmtId="182" fontId="16" fillId="33" borderId="11" xfId="0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183" fontId="7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83" fontId="0" fillId="0" borderId="0" xfId="0" applyNumberFormat="1" applyAlignment="1">
      <alignment horizontal="center"/>
    </xf>
    <xf numFmtId="0" fontId="8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indent="1"/>
    </xf>
    <xf numFmtId="182" fontId="26" fillId="0" borderId="0" xfId="0" applyNumberFormat="1" applyFont="1" applyFill="1" applyBorder="1" applyAlignment="1">
      <alignment horizontal="center"/>
    </xf>
    <xf numFmtId="182" fontId="26" fillId="0" borderId="12" xfId="0" applyNumberFormat="1" applyFont="1" applyFill="1" applyBorder="1" applyAlignment="1">
      <alignment horizontal="center"/>
    </xf>
    <xf numFmtId="182" fontId="26" fillId="0" borderId="13" xfId="0" applyNumberFormat="1" applyFont="1" applyFill="1" applyBorder="1" applyAlignment="1">
      <alignment horizontal="center"/>
    </xf>
    <xf numFmtId="182" fontId="26" fillId="0" borderId="0" xfId="0" applyNumberFormat="1" applyFont="1" applyBorder="1" applyAlignment="1" applyProtection="1">
      <alignment horizontal="center"/>
      <protection locked="0"/>
    </xf>
    <xf numFmtId="183" fontId="26" fillId="0" borderId="13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183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1" fontId="32" fillId="0" borderId="11" xfId="0" applyNumberFormat="1" applyFont="1" applyFill="1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 5 2" xfId="49"/>
    <cellStyle name="Currency" xfId="50"/>
    <cellStyle name="Currency [0]" xfId="51"/>
    <cellStyle name="Currency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" xfId="64"/>
    <cellStyle name="Normal 2" xfId="65"/>
    <cellStyle name="Normal 2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Percent 2 2" xfId="78"/>
    <cellStyle name="Percent 3" xfId="79"/>
    <cellStyle name="Percent 4" xfId="80"/>
    <cellStyle name="Percent 5" xfId="81"/>
    <cellStyle name="Percent 6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tinatin.gurtskaia\Local%20Settings\Temporary%20Internet%20Files\Content.Outlook\B1RQBANX\questr2008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questr2019-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natin.gurtskaia\AppData\Local\Microsoft\Windows\Temporary%20Internet%20Files\Content.IE5\J07MGGI0\questr2019-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10">
          <cell r="D10">
            <v>294.1000000000001</v>
          </cell>
        </row>
        <row r="11">
          <cell r="D11">
            <v>0</v>
          </cell>
        </row>
        <row r="12">
          <cell r="D12">
            <v>2.3</v>
          </cell>
        </row>
        <row r="13">
          <cell r="D13">
            <v>21.200000000000003</v>
          </cell>
        </row>
        <row r="15">
          <cell r="D15">
            <v>86.3</v>
          </cell>
        </row>
        <row r="16">
          <cell r="D16">
            <v>128.5</v>
          </cell>
        </row>
        <row r="17">
          <cell r="D17">
            <v>6.6</v>
          </cell>
        </row>
        <row r="18">
          <cell r="D18">
            <v>15.1</v>
          </cell>
        </row>
        <row r="19">
          <cell r="D19">
            <v>36.1</v>
          </cell>
        </row>
        <row r="20">
          <cell r="D20">
            <v>83.2</v>
          </cell>
        </row>
        <row r="21">
          <cell r="D21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38">
          <cell r="D38">
            <v>2.6000000000000014</v>
          </cell>
        </row>
        <row r="39">
          <cell r="D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39">
          <cell r="D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81"/>
  <sheetViews>
    <sheetView tabSelected="1" zoomScaleSheetLayoutView="100" zoomScalePageLayoutView="0" workbookViewId="0" topLeftCell="A1">
      <pane xSplit="3" topLeftCell="GY1" activePane="topRight" state="frozen"/>
      <selection pane="topLeft" activeCell="V29" sqref="V29"/>
      <selection pane="topRight" activeCell="HP12" sqref="HP12"/>
    </sheetView>
  </sheetViews>
  <sheetFormatPr defaultColWidth="9.140625" defaultRowHeight="12.75"/>
  <cols>
    <col min="1" max="1" width="0.13671875" style="0" customWidth="1"/>
    <col min="2" max="2" width="52.421875" style="0" customWidth="1"/>
    <col min="3" max="3" width="8.140625" style="0" customWidth="1"/>
    <col min="4" max="4" width="9.8515625" style="0" customWidth="1"/>
    <col min="5" max="5" width="13.7109375" style="0" customWidth="1"/>
    <col min="6" max="6" width="9.28125" style="0" bestFit="1" customWidth="1"/>
    <col min="7" max="7" width="9.57421875" style="0" customWidth="1"/>
    <col min="8" max="8" width="9.00390625" style="0" customWidth="1"/>
    <col min="9" max="10" width="9.28125" style="0" bestFit="1" customWidth="1"/>
    <col min="11" max="11" width="10.421875" style="0" customWidth="1"/>
    <col min="12" max="12" width="13.8515625" style="0" customWidth="1"/>
    <col min="13" max="13" width="12.421875" style="0" customWidth="1"/>
    <col min="14" max="14" width="10.57421875" style="0" customWidth="1"/>
    <col min="15" max="15" width="13.28125" style="0" customWidth="1"/>
    <col min="16" max="16" width="9.28125" style="0" bestFit="1" customWidth="1"/>
    <col min="17" max="17" width="13.00390625" style="0" customWidth="1"/>
    <col min="18" max="18" width="8.7109375" style="0" customWidth="1"/>
    <col min="19" max="22" width="9.28125" style="0" bestFit="1" customWidth="1"/>
    <col min="23" max="23" width="11.7109375" style="0" customWidth="1"/>
    <col min="24" max="24" width="14.140625" style="0" customWidth="1"/>
    <col min="25" max="25" width="13.7109375" style="0" customWidth="1"/>
    <col min="26" max="26" width="10.8515625" style="0" customWidth="1"/>
    <col min="27" max="27" width="12.421875" style="0" customWidth="1"/>
    <col min="28" max="28" width="11.8515625" style="14" customWidth="1"/>
    <col min="29" max="29" width="13.140625" style="0" customWidth="1"/>
    <col min="30" max="34" width="9.28125" style="0" bestFit="1" customWidth="1"/>
    <col min="35" max="35" width="11.7109375" style="0" customWidth="1"/>
    <col min="36" max="36" width="14.421875" style="0" customWidth="1"/>
    <col min="37" max="37" width="13.57421875" style="0" customWidth="1"/>
    <col min="38" max="38" width="11.00390625" style="0" customWidth="1"/>
    <col min="39" max="39" width="13.00390625" style="0" customWidth="1"/>
    <col min="40" max="40" width="9.28125" style="0" bestFit="1" customWidth="1"/>
    <col min="41" max="41" width="12.7109375" style="0" customWidth="1"/>
    <col min="42" max="46" width="9.28125" style="0" bestFit="1" customWidth="1"/>
    <col min="47" max="47" width="10.7109375" style="0" customWidth="1"/>
    <col min="48" max="48" width="14.28125" style="0" customWidth="1"/>
    <col min="49" max="49" width="13.7109375" style="0" customWidth="1"/>
    <col min="50" max="50" width="12.00390625" style="0" customWidth="1"/>
    <col min="51" max="51" width="14.7109375" style="0" customWidth="1"/>
    <col min="52" max="52" width="9.28125" style="0" bestFit="1" customWidth="1"/>
    <col min="53" max="53" width="13.8515625" style="0" customWidth="1"/>
    <col min="54" max="58" width="9.28125" style="0" bestFit="1" customWidth="1"/>
    <col min="59" max="59" width="11.28125" style="0" customWidth="1"/>
    <col min="60" max="60" width="14.8515625" style="0" customWidth="1"/>
    <col min="61" max="61" width="14.00390625" style="0" customWidth="1"/>
    <col min="62" max="62" width="13.00390625" style="0" customWidth="1"/>
    <col min="63" max="63" width="13.421875" style="0" customWidth="1"/>
    <col min="64" max="64" width="10.140625" style="0" customWidth="1"/>
    <col min="65" max="65" width="12.57421875" style="0" customWidth="1"/>
    <col min="66" max="70" width="9.28125" style="0" bestFit="1" customWidth="1"/>
    <col min="71" max="71" width="9.8515625" style="0" customWidth="1"/>
    <col min="72" max="72" width="13.140625" style="0" customWidth="1"/>
    <col min="73" max="73" width="12.421875" style="0" customWidth="1"/>
    <col min="74" max="74" width="11.00390625" style="0" customWidth="1"/>
    <col min="75" max="75" width="11.57421875" style="0" customWidth="1"/>
    <col min="76" max="76" width="9.28125" style="0" bestFit="1" customWidth="1"/>
    <col min="77" max="77" width="9.7109375" style="0" customWidth="1"/>
    <col min="78" max="84" width="9.28125" style="0" bestFit="1" customWidth="1"/>
    <col min="85" max="85" width="11.57421875" style="0" customWidth="1"/>
    <col min="86" max="86" width="10.140625" style="0" customWidth="1"/>
    <col min="87" max="87" width="13.28125" style="0" customWidth="1"/>
    <col min="88" max="88" width="11.28125" style="0" customWidth="1"/>
    <col min="89" max="89" width="13.57421875" style="0" customWidth="1"/>
    <col min="90" max="90" width="12.57421875" style="0" customWidth="1"/>
    <col min="91" max="91" width="11.140625" style="0" customWidth="1"/>
    <col min="92" max="92" width="14.57421875" style="0" customWidth="1"/>
    <col min="93" max="93" width="15.00390625" style="0" customWidth="1"/>
    <col min="94" max="94" width="9.28125" style="0" bestFit="1" customWidth="1"/>
    <col min="95" max="95" width="9.28125" style="8" bestFit="1" customWidth="1"/>
    <col min="96" max="96" width="11.57421875" style="8" customWidth="1"/>
    <col min="97" max="97" width="11.00390625" style="8" customWidth="1"/>
    <col min="98" max="98" width="10.421875" style="8" customWidth="1"/>
    <col min="99" max="99" width="11.00390625" style="8" customWidth="1"/>
    <col min="100" max="100" width="9.28125" style="0" bestFit="1" customWidth="1"/>
    <col min="101" max="101" width="11.421875" style="0" customWidth="1"/>
    <col min="102" max="108" width="9.28125" style="8" bestFit="1" customWidth="1"/>
    <col min="109" max="109" width="10.8515625" style="8" customWidth="1"/>
    <col min="110" max="110" width="10.7109375" style="8" customWidth="1"/>
    <col min="111" max="111" width="10.8515625" style="0" customWidth="1"/>
    <col min="112" max="112" width="9.57421875" style="0" bestFit="1" customWidth="1"/>
    <col min="113" max="113" width="10.28125" style="0" customWidth="1"/>
    <col min="114" max="118" width="9.57421875" style="0" bestFit="1" customWidth="1"/>
    <col min="119" max="119" width="9.28125" style="8" bestFit="1" customWidth="1"/>
    <col min="120" max="120" width="11.8515625" style="8" customWidth="1"/>
    <col min="121" max="121" width="10.57421875" style="8" customWidth="1"/>
    <col min="122" max="122" width="9.57421875" style="8" bestFit="1" customWidth="1"/>
    <col min="123" max="123" width="10.140625" style="8" customWidth="1"/>
    <col min="124" max="124" width="9.57421875" style="8" bestFit="1" customWidth="1"/>
    <col min="125" max="125" width="11.7109375" style="8" customWidth="1"/>
    <col min="126" max="128" width="9.28125" style="8" bestFit="1" customWidth="1"/>
    <col min="129" max="131" width="9.57421875" style="8" bestFit="1" customWidth="1"/>
    <col min="132" max="133" width="10.7109375" style="8" customWidth="1"/>
    <col min="134" max="134" width="9.57421875" style="0" bestFit="1" customWidth="1"/>
    <col min="135" max="135" width="10.7109375" style="0" customWidth="1"/>
    <col min="136" max="136" width="9.57421875" style="8" bestFit="1" customWidth="1"/>
    <col min="137" max="137" width="11.00390625" style="8" customWidth="1"/>
    <col min="138" max="143" width="9.57421875" style="8" bestFit="1" customWidth="1"/>
    <col min="144" max="144" width="10.57421875" style="8" customWidth="1"/>
    <col min="145" max="145" width="11.140625" style="8" customWidth="1"/>
    <col min="146" max="146" width="9.57421875" style="8" bestFit="1" customWidth="1"/>
    <col min="147" max="147" width="10.57421875" style="8" customWidth="1"/>
    <col min="148" max="148" width="9.57421875" style="8" bestFit="1" customWidth="1"/>
    <col min="149" max="149" width="10.57421875" style="8" customWidth="1"/>
    <col min="150" max="154" width="9.57421875" style="0" bestFit="1" customWidth="1"/>
    <col min="155" max="155" width="9.57421875" style="8" bestFit="1" customWidth="1"/>
    <col min="156" max="158" width="9.57421875" style="0" bestFit="1" customWidth="1"/>
    <col min="159" max="159" width="11.00390625" style="8" customWidth="1"/>
    <col min="160" max="160" width="10.8515625" style="0" customWidth="1"/>
    <col min="161" max="163" width="9.28125" style="0" bestFit="1" customWidth="1"/>
    <col min="164" max="164" width="9.57421875" style="8" bestFit="1" customWidth="1"/>
    <col min="165" max="165" width="9.28125" style="8" bestFit="1" customWidth="1"/>
    <col min="166" max="166" width="9.57421875" style="0" bestFit="1" customWidth="1"/>
    <col min="167" max="168" width="9.57421875" style="8" bestFit="1" customWidth="1"/>
    <col min="169" max="169" width="10.28125" style="0" customWidth="1"/>
    <col min="170" max="170" width="9.57421875" style="8" bestFit="1" customWidth="1"/>
    <col min="171" max="171" width="10.8515625" style="0" customWidth="1"/>
    <col min="172" max="172" width="9.57421875" style="0" bestFit="1" customWidth="1"/>
    <col min="173" max="174" width="9.28125" style="0" bestFit="1" customWidth="1"/>
    <col min="175" max="179" width="9.57421875" style="0" bestFit="1" customWidth="1"/>
    <col min="180" max="180" width="9.57421875" style="8" bestFit="1" customWidth="1"/>
    <col min="181" max="182" width="9.57421875" style="0" bestFit="1" customWidth="1"/>
    <col min="183" max="183" width="11.57421875" style="8" customWidth="1"/>
    <col min="184" max="186" width="11.57421875" style="0" customWidth="1"/>
    <col min="187" max="191" width="9.7109375" style="0" bestFit="1" customWidth="1"/>
    <col min="192" max="192" width="12.140625" style="0" customWidth="1"/>
    <col min="193" max="193" width="11.7109375" style="0" customWidth="1"/>
    <col min="194" max="194" width="10.8515625" style="0" bestFit="1" customWidth="1"/>
    <col min="195" max="195" width="12.140625" style="0" customWidth="1"/>
    <col min="196" max="196" width="10.8515625" style="0" bestFit="1" customWidth="1"/>
    <col min="197" max="197" width="10.8515625" style="0" customWidth="1"/>
    <col min="198" max="198" width="10.00390625" style="0" customWidth="1"/>
    <col min="199" max="199" width="10.8515625" style="0" customWidth="1"/>
    <col min="200" max="200" width="10.8515625" style="8" customWidth="1"/>
    <col min="201" max="201" width="9.57421875" style="8" bestFit="1" customWidth="1"/>
    <col min="202" max="202" width="12.140625" style="8" bestFit="1" customWidth="1"/>
    <col min="203" max="203" width="12.140625" style="0" bestFit="1" customWidth="1"/>
    <col min="204" max="204" width="9.57421875" style="8" bestFit="1" customWidth="1"/>
    <col min="205" max="205" width="12.8515625" style="8" customWidth="1"/>
    <col min="206" max="206" width="9.7109375" style="8" bestFit="1" customWidth="1"/>
    <col min="207" max="207" width="9.57421875" style="8" bestFit="1" customWidth="1"/>
    <col min="208" max="208" width="12.7109375" style="226" bestFit="1" customWidth="1"/>
    <col min="209" max="209" width="10.8515625" style="8" bestFit="1" customWidth="1"/>
    <col min="210" max="210" width="9.57421875" style="8" bestFit="1" customWidth="1"/>
    <col min="211" max="211" width="10.8515625" style="8" bestFit="1" customWidth="1"/>
    <col min="212" max="212" width="10.57421875" style="8" customWidth="1"/>
    <col min="213" max="213" width="10.8515625" style="8" bestFit="1" customWidth="1"/>
    <col min="214" max="214" width="11.28125" style="0" customWidth="1"/>
    <col min="216" max="216" width="13.140625" style="0" bestFit="1" customWidth="1"/>
    <col min="217" max="217" width="12.421875" style="0" bestFit="1" customWidth="1"/>
    <col min="218" max="218" width="10.7109375" style="0" bestFit="1" customWidth="1"/>
    <col min="219" max="219" width="11.8515625" style="8" bestFit="1" customWidth="1"/>
    <col min="220" max="220" width="10.28125" style="0" bestFit="1" customWidth="1"/>
    <col min="221" max="221" width="12.7109375" style="0" bestFit="1" customWidth="1"/>
  </cols>
  <sheetData>
    <row r="1" spans="1:219" s="18" customFormat="1" ht="12.75">
      <c r="A1" s="136">
        <f>SUM(A2:A2)</f>
        <v>19.5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8"/>
      <c r="AU1" s="137"/>
      <c r="AV1" s="137"/>
      <c r="AW1" s="137"/>
      <c r="AX1" s="137"/>
      <c r="AY1" s="137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9"/>
      <c r="CR1" s="139"/>
      <c r="CS1" s="139"/>
      <c r="CT1" s="139"/>
      <c r="CU1" s="139"/>
      <c r="CV1" s="138"/>
      <c r="CW1" s="138"/>
      <c r="CX1" s="139"/>
      <c r="CY1" s="139"/>
      <c r="CZ1" s="139"/>
      <c r="DA1" s="139"/>
      <c r="DB1" s="139"/>
      <c r="DC1" s="139"/>
      <c r="DD1" s="139"/>
      <c r="DE1" s="139" t="s">
        <v>76</v>
      </c>
      <c r="DF1" s="139"/>
      <c r="DG1" s="138"/>
      <c r="DH1" s="138"/>
      <c r="DI1" s="138" t="e">
        <f>CV:DG+DL2:DG</f>
        <v>#VALUE!</v>
      </c>
      <c r="DJ1" s="138"/>
      <c r="DK1" s="138"/>
      <c r="DL1" s="138"/>
      <c r="DM1" s="138"/>
      <c r="DN1" s="138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8"/>
      <c r="EE1" s="138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8"/>
      <c r="EU1" s="138"/>
      <c r="EV1" s="138"/>
      <c r="EW1" s="138"/>
      <c r="EX1" s="138"/>
      <c r="EY1" s="139"/>
      <c r="EZ1" s="138"/>
      <c r="FA1" s="138"/>
      <c r="FB1" s="138"/>
      <c r="FC1" s="139"/>
      <c r="FD1" s="138"/>
      <c r="FE1" s="138"/>
      <c r="FF1" s="138"/>
      <c r="FG1" s="138"/>
      <c r="FH1" s="139"/>
      <c r="FI1" s="139"/>
      <c r="FJ1" s="138"/>
      <c r="FK1" s="139"/>
      <c r="FL1" s="139"/>
      <c r="FM1" s="138"/>
      <c r="FN1" s="139"/>
      <c r="FO1" s="138"/>
      <c r="FP1" s="138"/>
      <c r="FQ1" s="138"/>
      <c r="FR1" s="138"/>
      <c r="FS1" s="138"/>
      <c r="FT1" s="138"/>
      <c r="FU1" s="138"/>
      <c r="FV1" s="138"/>
      <c r="FW1" s="138"/>
      <c r="FX1" s="139"/>
      <c r="FY1" s="138"/>
      <c r="FZ1" s="138"/>
      <c r="GA1" s="139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R1" s="20"/>
      <c r="GS1" s="20"/>
      <c r="GT1" s="20"/>
      <c r="GV1" s="20"/>
      <c r="GW1" s="20"/>
      <c r="GX1" s="20"/>
      <c r="GY1" s="20"/>
      <c r="GZ1" s="32"/>
      <c r="HA1" s="20"/>
      <c r="HB1" s="20"/>
      <c r="HC1" s="20"/>
      <c r="HD1" s="20"/>
      <c r="HE1" s="20"/>
      <c r="HK1" s="20"/>
    </row>
    <row r="2" spans="1:220" s="18" customFormat="1" ht="42.75" customHeight="1">
      <c r="A2" s="141">
        <v>19.5</v>
      </c>
      <c r="B2" s="142" t="s">
        <v>58</v>
      </c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45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38"/>
      <c r="CK2" s="138"/>
      <c r="CL2" s="138"/>
      <c r="CM2" s="138"/>
      <c r="CN2" s="138"/>
      <c r="CO2" s="224"/>
      <c r="CP2" s="138"/>
      <c r="CQ2" s="139"/>
      <c r="CR2" s="139"/>
      <c r="CS2" s="139"/>
      <c r="CT2" s="139"/>
      <c r="CU2" s="139"/>
      <c r="CV2" s="138"/>
      <c r="CW2" s="138"/>
      <c r="CX2" s="139"/>
      <c r="CY2" s="139"/>
      <c r="CZ2" s="139"/>
      <c r="DA2" s="139"/>
      <c r="DB2" s="139"/>
      <c r="DC2" s="139"/>
      <c r="DD2" s="139"/>
      <c r="DE2" s="139"/>
      <c r="DF2" s="139"/>
      <c r="DG2" s="138"/>
      <c r="DH2" s="138"/>
      <c r="DI2" s="138"/>
      <c r="DJ2" s="138"/>
      <c r="DK2" s="138"/>
      <c r="DL2" s="138"/>
      <c r="DM2" s="138"/>
      <c r="DN2" s="138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8"/>
      <c r="EE2" s="138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8"/>
      <c r="EU2" s="138"/>
      <c r="EV2" s="138"/>
      <c r="EW2" s="138"/>
      <c r="EX2" s="138"/>
      <c r="EY2" s="139"/>
      <c r="EZ2" s="138"/>
      <c r="FA2" s="138"/>
      <c r="FB2" s="138"/>
      <c r="FC2" s="139"/>
      <c r="FD2" s="138"/>
      <c r="FE2" s="138"/>
      <c r="FF2" s="138"/>
      <c r="FG2" s="138"/>
      <c r="FH2" s="139"/>
      <c r="FI2" s="139"/>
      <c r="FJ2" s="138"/>
      <c r="FK2" s="139"/>
      <c r="FL2" s="139"/>
      <c r="FM2" s="138"/>
      <c r="FN2" s="139"/>
      <c r="FO2" s="138"/>
      <c r="FP2" s="138"/>
      <c r="FQ2" s="138"/>
      <c r="FR2" s="138"/>
      <c r="FS2" s="138"/>
      <c r="FT2" s="138"/>
      <c r="FU2" s="138"/>
      <c r="FV2" s="138"/>
      <c r="FW2" s="138"/>
      <c r="FX2" s="139"/>
      <c r="FY2" s="138"/>
      <c r="FZ2" s="138"/>
      <c r="GA2" s="139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R2" s="20"/>
      <c r="GS2" s="20"/>
      <c r="GT2" s="20"/>
      <c r="GV2" s="20"/>
      <c r="GW2" s="20"/>
      <c r="GX2" s="20"/>
      <c r="GY2" s="20"/>
      <c r="GZ2" s="32"/>
      <c r="HA2" s="20"/>
      <c r="HB2" s="20"/>
      <c r="HC2" s="20"/>
      <c r="HD2" s="20"/>
      <c r="HE2" s="20"/>
      <c r="HK2" s="20"/>
      <c r="HL2" s="23"/>
    </row>
    <row r="3" spans="1:231" s="18" customFormat="1" ht="18" customHeight="1">
      <c r="A3" s="136">
        <f>SUM(A4:A10)</f>
        <v>695.2000000000003</v>
      </c>
      <c r="B3" s="238"/>
      <c r="C3" s="240" t="s">
        <v>1</v>
      </c>
      <c r="D3" s="241" t="s">
        <v>52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3" t="s">
        <v>53</v>
      </c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 t="s">
        <v>54</v>
      </c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 t="s">
        <v>55</v>
      </c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3" t="s">
        <v>56</v>
      </c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6"/>
      <c r="BL3" s="243" t="s">
        <v>57</v>
      </c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2" t="s">
        <v>59</v>
      </c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 t="s">
        <v>61</v>
      </c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 t="s">
        <v>62</v>
      </c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 t="s">
        <v>63</v>
      </c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4" t="s">
        <v>64</v>
      </c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5"/>
      <c r="EF3" s="244" t="s">
        <v>66</v>
      </c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4" t="s">
        <v>67</v>
      </c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4" t="s">
        <v>68</v>
      </c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4" t="s">
        <v>69</v>
      </c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4" t="s">
        <v>71</v>
      </c>
      <c r="GC3" s="242"/>
      <c r="GD3" s="242"/>
      <c r="GE3" s="242"/>
      <c r="GF3" s="242"/>
      <c r="GG3" s="242"/>
      <c r="GH3" s="242"/>
      <c r="GI3" s="242"/>
      <c r="GJ3" s="242"/>
      <c r="GK3" s="138"/>
      <c r="GL3" s="138"/>
      <c r="GM3" s="138"/>
      <c r="GN3" s="244" t="s">
        <v>72</v>
      </c>
      <c r="GO3" s="242"/>
      <c r="GP3" s="242"/>
      <c r="GQ3" s="242"/>
      <c r="GR3" s="242"/>
      <c r="GS3" s="242"/>
      <c r="GT3" s="242"/>
      <c r="GU3" s="242"/>
      <c r="GV3" s="242"/>
      <c r="GW3" s="139"/>
      <c r="GX3" s="139"/>
      <c r="GY3" s="139"/>
      <c r="GZ3" s="244" t="s">
        <v>73</v>
      </c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4" t="s">
        <v>77</v>
      </c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</row>
    <row r="4" spans="1:231" s="18" customFormat="1" ht="25.5">
      <c r="A4" s="140">
        <v>122.60000000000002</v>
      </c>
      <c r="B4" s="239"/>
      <c r="C4" s="240"/>
      <c r="D4" s="147" t="s">
        <v>40</v>
      </c>
      <c r="E4" s="147" t="s">
        <v>41</v>
      </c>
      <c r="F4" s="147" t="s">
        <v>42</v>
      </c>
      <c r="G4" s="147" t="s">
        <v>43</v>
      </c>
      <c r="H4" s="147" t="s">
        <v>44</v>
      </c>
      <c r="I4" s="147" t="s">
        <v>45</v>
      </c>
      <c r="J4" s="147" t="s">
        <v>46</v>
      </c>
      <c r="K4" s="147" t="s">
        <v>47</v>
      </c>
      <c r="L4" s="147" t="s">
        <v>48</v>
      </c>
      <c r="M4" s="147" t="s">
        <v>49</v>
      </c>
      <c r="N4" s="147" t="s">
        <v>50</v>
      </c>
      <c r="O4" s="147" t="s">
        <v>51</v>
      </c>
      <c r="P4" s="148" t="s">
        <v>40</v>
      </c>
      <c r="Q4" s="147" t="s">
        <v>41</v>
      </c>
      <c r="R4" s="147" t="s">
        <v>42</v>
      </c>
      <c r="S4" s="147" t="s">
        <v>43</v>
      </c>
      <c r="T4" s="147" t="s">
        <v>44</v>
      </c>
      <c r="U4" s="147" t="s">
        <v>45</v>
      </c>
      <c r="V4" s="147" t="s">
        <v>46</v>
      </c>
      <c r="W4" s="147" t="s">
        <v>47</v>
      </c>
      <c r="X4" s="147" t="s">
        <v>48</v>
      </c>
      <c r="Y4" s="147" t="s">
        <v>49</v>
      </c>
      <c r="Z4" s="147" t="s">
        <v>50</v>
      </c>
      <c r="AA4" s="147" t="s">
        <v>51</v>
      </c>
      <c r="AB4" s="147" t="s">
        <v>40</v>
      </c>
      <c r="AC4" s="147" t="s">
        <v>41</v>
      </c>
      <c r="AD4" s="147" t="s">
        <v>42</v>
      </c>
      <c r="AE4" s="147" t="s">
        <v>43</v>
      </c>
      <c r="AF4" s="147" t="s">
        <v>44</v>
      </c>
      <c r="AG4" s="147" t="s">
        <v>45</v>
      </c>
      <c r="AH4" s="147" t="s">
        <v>46</v>
      </c>
      <c r="AI4" s="147" t="s">
        <v>47</v>
      </c>
      <c r="AJ4" s="147" t="s">
        <v>48</v>
      </c>
      <c r="AK4" s="147" t="s">
        <v>49</v>
      </c>
      <c r="AL4" s="147" t="s">
        <v>50</v>
      </c>
      <c r="AM4" s="147" t="s">
        <v>51</v>
      </c>
      <c r="AN4" s="147" t="s">
        <v>40</v>
      </c>
      <c r="AO4" s="147" t="s">
        <v>41</v>
      </c>
      <c r="AP4" s="147" t="s">
        <v>42</v>
      </c>
      <c r="AQ4" s="147" t="s">
        <v>43</v>
      </c>
      <c r="AR4" s="147" t="s">
        <v>44</v>
      </c>
      <c r="AS4" s="147" t="s">
        <v>45</v>
      </c>
      <c r="AT4" s="147" t="s">
        <v>46</v>
      </c>
      <c r="AU4" s="147" t="s">
        <v>47</v>
      </c>
      <c r="AV4" s="147" t="s">
        <v>48</v>
      </c>
      <c r="AW4" s="147" t="s">
        <v>49</v>
      </c>
      <c r="AX4" s="147" t="s">
        <v>50</v>
      </c>
      <c r="AY4" s="147" t="s">
        <v>51</v>
      </c>
      <c r="AZ4" s="148" t="s">
        <v>40</v>
      </c>
      <c r="BA4" s="147" t="s">
        <v>41</v>
      </c>
      <c r="BB4" s="147" t="s">
        <v>42</v>
      </c>
      <c r="BC4" s="147" t="s">
        <v>43</v>
      </c>
      <c r="BD4" s="147" t="s">
        <v>44</v>
      </c>
      <c r="BE4" s="147" t="s">
        <v>45</v>
      </c>
      <c r="BF4" s="147" t="s">
        <v>46</v>
      </c>
      <c r="BG4" s="147" t="s">
        <v>47</v>
      </c>
      <c r="BH4" s="147" t="s">
        <v>48</v>
      </c>
      <c r="BI4" s="147" t="s">
        <v>49</v>
      </c>
      <c r="BJ4" s="147" t="s">
        <v>50</v>
      </c>
      <c r="BK4" s="149" t="s">
        <v>51</v>
      </c>
      <c r="BL4" s="148" t="s">
        <v>40</v>
      </c>
      <c r="BM4" s="147" t="s">
        <v>41</v>
      </c>
      <c r="BN4" s="147" t="s">
        <v>42</v>
      </c>
      <c r="BO4" s="147" t="s">
        <v>43</v>
      </c>
      <c r="BP4" s="147" t="s">
        <v>44</v>
      </c>
      <c r="BQ4" s="147" t="s">
        <v>45</v>
      </c>
      <c r="BR4" s="147" t="s">
        <v>46</v>
      </c>
      <c r="BS4" s="147" t="s">
        <v>47</v>
      </c>
      <c r="BT4" s="147" t="s">
        <v>48</v>
      </c>
      <c r="BU4" s="147" t="s">
        <v>49</v>
      </c>
      <c r="BV4" s="147" t="s">
        <v>50</v>
      </c>
      <c r="BW4" s="147" t="s">
        <v>51</v>
      </c>
      <c r="BX4" s="150" t="s">
        <v>40</v>
      </c>
      <c r="BY4" s="151" t="s">
        <v>41</v>
      </c>
      <c r="BZ4" s="151" t="s">
        <v>42</v>
      </c>
      <c r="CA4" s="151" t="s">
        <v>43</v>
      </c>
      <c r="CB4" s="151" t="s">
        <v>44</v>
      </c>
      <c r="CC4" s="151" t="s">
        <v>45</v>
      </c>
      <c r="CD4" s="151" t="s">
        <v>46</v>
      </c>
      <c r="CE4" s="151" t="s">
        <v>47</v>
      </c>
      <c r="CF4" s="151" t="s">
        <v>48</v>
      </c>
      <c r="CG4" s="151" t="s">
        <v>49</v>
      </c>
      <c r="CH4" s="151" t="s">
        <v>50</v>
      </c>
      <c r="CI4" s="151" t="s">
        <v>51</v>
      </c>
      <c r="CJ4" s="150" t="s">
        <v>40</v>
      </c>
      <c r="CK4" s="151" t="s">
        <v>41</v>
      </c>
      <c r="CL4" s="151" t="s">
        <v>42</v>
      </c>
      <c r="CM4" s="151" t="s">
        <v>43</v>
      </c>
      <c r="CN4" s="153" t="s">
        <v>44</v>
      </c>
      <c r="CO4" s="153" t="s">
        <v>45</v>
      </c>
      <c r="CP4" s="151" t="s">
        <v>46</v>
      </c>
      <c r="CQ4" s="153" t="s">
        <v>47</v>
      </c>
      <c r="CR4" s="153" t="s">
        <v>48</v>
      </c>
      <c r="CS4" s="153" t="s">
        <v>49</v>
      </c>
      <c r="CT4" s="153" t="s">
        <v>50</v>
      </c>
      <c r="CU4" s="153" t="s">
        <v>51</v>
      </c>
      <c r="CV4" s="154" t="s">
        <v>40</v>
      </c>
      <c r="CW4" s="151" t="s">
        <v>41</v>
      </c>
      <c r="CX4" s="153" t="s">
        <v>42</v>
      </c>
      <c r="CY4" s="153" t="s">
        <v>43</v>
      </c>
      <c r="CZ4" s="153" t="s">
        <v>44</v>
      </c>
      <c r="DA4" s="153" t="s">
        <v>45</v>
      </c>
      <c r="DB4" s="153" t="s">
        <v>46</v>
      </c>
      <c r="DC4" s="153" t="s">
        <v>47</v>
      </c>
      <c r="DD4" s="153" t="s">
        <v>48</v>
      </c>
      <c r="DE4" s="153" t="s">
        <v>49</v>
      </c>
      <c r="DF4" s="153" t="s">
        <v>50</v>
      </c>
      <c r="DG4" s="152" t="s">
        <v>51</v>
      </c>
      <c r="DH4" s="151" t="s">
        <v>40</v>
      </c>
      <c r="DI4" s="151" t="s">
        <v>41</v>
      </c>
      <c r="DJ4" s="151" t="s">
        <v>42</v>
      </c>
      <c r="DK4" s="151" t="s">
        <v>43</v>
      </c>
      <c r="DL4" s="151" t="s">
        <v>44</v>
      </c>
      <c r="DM4" s="151" t="s">
        <v>45</v>
      </c>
      <c r="DN4" s="151" t="s">
        <v>46</v>
      </c>
      <c r="DO4" s="153" t="s">
        <v>47</v>
      </c>
      <c r="DP4" s="153" t="s">
        <v>48</v>
      </c>
      <c r="DQ4" s="153" t="s">
        <v>49</v>
      </c>
      <c r="DR4" s="153" t="s">
        <v>50</v>
      </c>
      <c r="DS4" s="153" t="s">
        <v>51</v>
      </c>
      <c r="DT4" s="154" t="s">
        <v>40</v>
      </c>
      <c r="DU4" s="153" t="s">
        <v>41</v>
      </c>
      <c r="DV4" s="153" t="s">
        <v>42</v>
      </c>
      <c r="DW4" s="153" t="s">
        <v>43</v>
      </c>
      <c r="DX4" s="153" t="s">
        <v>44</v>
      </c>
      <c r="DY4" s="153" t="s">
        <v>45</v>
      </c>
      <c r="DZ4" s="153" t="s">
        <v>46</v>
      </c>
      <c r="EA4" s="153" t="s">
        <v>47</v>
      </c>
      <c r="EB4" s="153" t="s">
        <v>48</v>
      </c>
      <c r="EC4" s="153" t="s">
        <v>49</v>
      </c>
      <c r="ED4" s="151" t="s">
        <v>50</v>
      </c>
      <c r="EE4" s="151" t="s">
        <v>51</v>
      </c>
      <c r="EF4" s="154" t="s">
        <v>40</v>
      </c>
      <c r="EG4" s="153" t="s">
        <v>41</v>
      </c>
      <c r="EH4" s="153" t="s">
        <v>42</v>
      </c>
      <c r="EI4" s="153" t="s">
        <v>43</v>
      </c>
      <c r="EJ4" s="153" t="s">
        <v>44</v>
      </c>
      <c r="EK4" s="153" t="s">
        <v>45</v>
      </c>
      <c r="EL4" s="153" t="s">
        <v>46</v>
      </c>
      <c r="EM4" s="153" t="s">
        <v>47</v>
      </c>
      <c r="EN4" s="153" t="s">
        <v>48</v>
      </c>
      <c r="EO4" s="153" t="s">
        <v>49</v>
      </c>
      <c r="EP4" s="153" t="s">
        <v>50</v>
      </c>
      <c r="EQ4" s="153" t="s">
        <v>51</v>
      </c>
      <c r="ER4" s="154" t="s">
        <v>40</v>
      </c>
      <c r="ES4" s="153" t="s">
        <v>41</v>
      </c>
      <c r="ET4" s="151" t="s">
        <v>42</v>
      </c>
      <c r="EU4" s="151" t="s">
        <v>43</v>
      </c>
      <c r="EV4" s="151" t="s">
        <v>44</v>
      </c>
      <c r="EW4" s="151" t="s">
        <v>45</v>
      </c>
      <c r="EX4" s="153" t="s">
        <v>46</v>
      </c>
      <c r="EY4" s="153" t="s">
        <v>47</v>
      </c>
      <c r="EZ4" s="151" t="s">
        <v>48</v>
      </c>
      <c r="FA4" s="151" t="s">
        <v>49</v>
      </c>
      <c r="FB4" s="151" t="s">
        <v>50</v>
      </c>
      <c r="FC4" s="153" t="s">
        <v>51</v>
      </c>
      <c r="FD4" s="150" t="s">
        <v>40</v>
      </c>
      <c r="FE4" s="151" t="s">
        <v>41</v>
      </c>
      <c r="FF4" s="151" t="s">
        <v>42</v>
      </c>
      <c r="FG4" s="151" t="s">
        <v>43</v>
      </c>
      <c r="FH4" s="153" t="s">
        <v>44</v>
      </c>
      <c r="FI4" s="153" t="s">
        <v>45</v>
      </c>
      <c r="FJ4" s="153" t="s">
        <v>46</v>
      </c>
      <c r="FK4" s="153" t="s">
        <v>47</v>
      </c>
      <c r="FL4" s="153" t="s">
        <v>48</v>
      </c>
      <c r="FM4" s="151" t="s">
        <v>49</v>
      </c>
      <c r="FN4" s="153" t="s">
        <v>50</v>
      </c>
      <c r="FO4" s="151" t="s">
        <v>51</v>
      </c>
      <c r="FP4" s="150" t="s">
        <v>40</v>
      </c>
      <c r="FQ4" s="151" t="s">
        <v>41</v>
      </c>
      <c r="FR4" s="151" t="s">
        <v>42</v>
      </c>
      <c r="FS4" s="151" t="s">
        <v>43</v>
      </c>
      <c r="FT4" s="151" t="s">
        <v>44</v>
      </c>
      <c r="FU4" s="151" t="s">
        <v>45</v>
      </c>
      <c r="FV4" s="153" t="s">
        <v>46</v>
      </c>
      <c r="FW4" s="151" t="s">
        <v>47</v>
      </c>
      <c r="FX4" s="153" t="s">
        <v>48</v>
      </c>
      <c r="FY4" s="151" t="s">
        <v>49</v>
      </c>
      <c r="FZ4" s="151" t="s">
        <v>50</v>
      </c>
      <c r="GA4" s="153" t="s">
        <v>51</v>
      </c>
      <c r="GB4" s="154" t="s">
        <v>40</v>
      </c>
      <c r="GC4" s="153" t="s">
        <v>41</v>
      </c>
      <c r="GD4" s="153" t="s">
        <v>42</v>
      </c>
      <c r="GE4" s="153" t="s">
        <v>43</v>
      </c>
      <c r="GF4" s="151" t="s">
        <v>44</v>
      </c>
      <c r="GG4" s="155" t="s">
        <v>45</v>
      </c>
      <c r="GH4" s="155" t="s">
        <v>46</v>
      </c>
      <c r="GI4" s="155" t="s">
        <v>47</v>
      </c>
      <c r="GJ4" s="155" t="s">
        <v>48</v>
      </c>
      <c r="GK4" s="155" t="s">
        <v>49</v>
      </c>
      <c r="GL4" s="155" t="s">
        <v>50</v>
      </c>
      <c r="GM4" s="155" t="s">
        <v>51</v>
      </c>
      <c r="GN4" s="154" t="s">
        <v>40</v>
      </c>
      <c r="GO4" s="153" t="s">
        <v>41</v>
      </c>
      <c r="GP4" s="153" t="s">
        <v>42</v>
      </c>
      <c r="GQ4" s="153" t="s">
        <v>43</v>
      </c>
      <c r="GR4" s="153" t="s">
        <v>44</v>
      </c>
      <c r="GS4" s="211" t="s">
        <v>45</v>
      </c>
      <c r="GT4" s="211" t="s">
        <v>46</v>
      </c>
      <c r="GU4" s="155" t="s">
        <v>47</v>
      </c>
      <c r="GV4" s="211" t="s">
        <v>48</v>
      </c>
      <c r="GW4" s="211" t="s">
        <v>49</v>
      </c>
      <c r="GX4" s="211" t="s">
        <v>50</v>
      </c>
      <c r="GY4" s="211" t="s">
        <v>51</v>
      </c>
      <c r="GZ4" s="237" t="s">
        <v>40</v>
      </c>
      <c r="HA4" s="211" t="s">
        <v>41</v>
      </c>
      <c r="HB4" s="211" t="s">
        <v>42</v>
      </c>
      <c r="HC4" s="211" t="s">
        <v>43</v>
      </c>
      <c r="HD4" s="211" t="s">
        <v>44</v>
      </c>
      <c r="HE4" s="211" t="s">
        <v>45</v>
      </c>
      <c r="HF4" s="155" t="s">
        <v>46</v>
      </c>
      <c r="HG4" s="155" t="s">
        <v>47</v>
      </c>
      <c r="HH4" s="155" t="s">
        <v>48</v>
      </c>
      <c r="HI4" s="211" t="s">
        <v>49</v>
      </c>
      <c r="HJ4" s="155" t="s">
        <v>50</v>
      </c>
      <c r="HK4" s="211" t="s">
        <v>51</v>
      </c>
      <c r="HL4" s="237" t="s">
        <v>40</v>
      </c>
      <c r="HM4" s="211" t="s">
        <v>41</v>
      </c>
      <c r="HN4" s="211" t="s">
        <v>42</v>
      </c>
      <c r="HO4" s="211" t="s">
        <v>43</v>
      </c>
      <c r="HP4" s="211" t="s">
        <v>44</v>
      </c>
      <c r="HQ4" s="211" t="s">
        <v>45</v>
      </c>
      <c r="HR4" s="155" t="s">
        <v>46</v>
      </c>
      <c r="HS4" s="155" t="s">
        <v>47</v>
      </c>
      <c r="HT4" s="155" t="s">
        <v>48</v>
      </c>
      <c r="HU4" s="211" t="s">
        <v>49</v>
      </c>
      <c r="HV4" s="155" t="s">
        <v>50</v>
      </c>
      <c r="HW4" s="211" t="s">
        <v>51</v>
      </c>
    </row>
    <row r="5" spans="1:222" s="34" customFormat="1" ht="18" customHeight="1">
      <c r="A5" s="160">
        <v>78.10000000000002</v>
      </c>
      <c r="B5" s="182" t="s">
        <v>9</v>
      </c>
      <c r="C5" s="183">
        <v>1</v>
      </c>
      <c r="D5" s="175">
        <f>SUM(D6:D9)</f>
        <v>148.5</v>
      </c>
      <c r="E5" s="175">
        <f aca="true" t="shared" si="0" ref="E5:AA5">SUM(E6:E9)</f>
        <v>169.6</v>
      </c>
      <c r="F5" s="175">
        <f t="shared" si="0"/>
        <v>375.29999999999995</v>
      </c>
      <c r="G5" s="175">
        <f t="shared" si="0"/>
        <v>214.29999999999998</v>
      </c>
      <c r="H5" s="175">
        <f t="shared" si="0"/>
        <v>285.5</v>
      </c>
      <c r="I5" s="175">
        <f t="shared" si="0"/>
        <v>253.79999999999995</v>
      </c>
      <c r="J5" s="175">
        <f t="shared" si="0"/>
        <v>271.6</v>
      </c>
      <c r="K5" s="175">
        <f t="shared" si="0"/>
        <v>326.7</v>
      </c>
      <c r="L5" s="175">
        <f t="shared" si="0"/>
        <v>296.70000000000005</v>
      </c>
      <c r="M5" s="175">
        <f t="shared" si="0"/>
        <v>251.79999999999998</v>
      </c>
      <c r="N5" s="175">
        <f t="shared" si="0"/>
        <v>256.40000000000003</v>
      </c>
      <c r="O5" s="175">
        <f t="shared" si="0"/>
        <v>443.1</v>
      </c>
      <c r="P5" s="214">
        <f t="shared" si="0"/>
        <v>349.2</v>
      </c>
      <c r="Q5" s="175">
        <f t="shared" si="0"/>
        <v>251.1</v>
      </c>
      <c r="R5" s="175">
        <f t="shared" si="0"/>
        <v>394.2</v>
      </c>
      <c r="S5" s="175">
        <f t="shared" si="0"/>
        <v>275.1</v>
      </c>
      <c r="T5" s="175">
        <f t="shared" si="0"/>
        <v>356.1</v>
      </c>
      <c r="U5" s="175">
        <f t="shared" si="0"/>
        <v>313.29999999999995</v>
      </c>
      <c r="V5" s="175">
        <f t="shared" si="0"/>
        <v>411.4</v>
      </c>
      <c r="W5" s="175">
        <f t="shared" si="0"/>
        <v>339.5</v>
      </c>
      <c r="X5" s="175">
        <f t="shared" si="0"/>
        <v>363.20000000000005</v>
      </c>
      <c r="Y5" s="175">
        <f t="shared" si="0"/>
        <v>375.69999999999885</v>
      </c>
      <c r="Z5" s="175">
        <f t="shared" si="0"/>
        <v>312.40000000000083</v>
      </c>
      <c r="AA5" s="175">
        <f t="shared" si="0"/>
        <v>552.3999999999999</v>
      </c>
      <c r="AB5" s="215">
        <f aca="true" t="shared" si="1" ref="AB5:AN5">SUM(AB6:AB9)</f>
        <v>317.6000000000001</v>
      </c>
      <c r="AC5" s="216">
        <f t="shared" si="1"/>
        <v>386.3</v>
      </c>
      <c r="AD5" s="216">
        <f t="shared" si="1"/>
        <v>535.7</v>
      </c>
      <c r="AE5" s="216">
        <f t="shared" si="1"/>
        <v>427.99999999999994</v>
      </c>
      <c r="AF5" s="216">
        <f t="shared" si="1"/>
        <v>463.9</v>
      </c>
      <c r="AG5" s="216">
        <f t="shared" si="1"/>
        <v>407.80000000000007</v>
      </c>
      <c r="AH5" s="216">
        <f t="shared" si="1"/>
        <v>467.9</v>
      </c>
      <c r="AI5" s="216">
        <f t="shared" si="1"/>
        <v>322.9000000000007</v>
      </c>
      <c r="AJ5" s="216">
        <f t="shared" si="1"/>
        <v>447.69999999999993</v>
      </c>
      <c r="AK5" s="216">
        <f t="shared" si="1"/>
        <v>403.40000000000003</v>
      </c>
      <c r="AL5" s="216">
        <f t="shared" si="1"/>
        <v>792.2</v>
      </c>
      <c r="AM5" s="192">
        <f>SUM(AM6:AM9)</f>
        <v>544.2999999999993</v>
      </c>
      <c r="AN5" s="215">
        <f t="shared" si="1"/>
        <v>279.9</v>
      </c>
      <c r="AO5" s="175">
        <f aca="true" t="shared" si="2" ref="AO5:AT5">SUM(AO6:AO9)</f>
        <v>289.49999999999994</v>
      </c>
      <c r="AP5" s="175">
        <f t="shared" si="2"/>
        <v>622.5000000000001</v>
      </c>
      <c r="AQ5" s="175">
        <f t="shared" si="2"/>
        <v>338.90000000000003</v>
      </c>
      <c r="AR5" s="175">
        <f t="shared" si="2"/>
        <v>350.8</v>
      </c>
      <c r="AS5" s="175">
        <f t="shared" si="2"/>
        <v>338</v>
      </c>
      <c r="AT5" s="175">
        <f t="shared" si="2"/>
        <v>429.90000000000003</v>
      </c>
      <c r="AU5" s="175">
        <f aca="true" t="shared" si="3" ref="AU5:BW5">SUM(AU6:AU9)</f>
        <v>360.50000000000057</v>
      </c>
      <c r="AV5" s="175">
        <f t="shared" si="3"/>
        <v>422.59999999999894</v>
      </c>
      <c r="AW5" s="175">
        <f t="shared" si="3"/>
        <v>396.2000000000007</v>
      </c>
      <c r="AX5" s="175">
        <f t="shared" si="3"/>
        <v>389.70000000000005</v>
      </c>
      <c r="AY5" s="175">
        <f t="shared" si="3"/>
        <v>698.5</v>
      </c>
      <c r="AZ5" s="188">
        <f t="shared" si="3"/>
        <v>349.8</v>
      </c>
      <c r="BA5" s="124">
        <f t="shared" si="3"/>
        <v>318.7000000000001</v>
      </c>
      <c r="BB5" s="124">
        <f t="shared" si="3"/>
        <v>547.6999999999999</v>
      </c>
      <c r="BC5" s="124">
        <f t="shared" si="3"/>
        <v>447.39999999999986</v>
      </c>
      <c r="BD5" s="124">
        <f t="shared" si="3"/>
        <v>422.3000000000003</v>
      </c>
      <c r="BE5" s="124">
        <f t="shared" si="3"/>
        <v>431.3999999999995</v>
      </c>
      <c r="BF5" s="124">
        <f t="shared" si="3"/>
        <v>422.19999999999993</v>
      </c>
      <c r="BG5" s="124">
        <f t="shared" si="3"/>
        <v>491.09999999999997</v>
      </c>
      <c r="BH5" s="124">
        <f t="shared" si="3"/>
        <v>475.8999999999993</v>
      </c>
      <c r="BI5" s="124">
        <f t="shared" si="3"/>
        <v>425.30000000000007</v>
      </c>
      <c r="BJ5" s="124">
        <f t="shared" si="3"/>
        <v>499.69999999999936</v>
      </c>
      <c r="BK5" s="124">
        <f t="shared" si="3"/>
        <v>590.0000000000005</v>
      </c>
      <c r="BL5" s="188">
        <f t="shared" si="3"/>
        <v>443.5</v>
      </c>
      <c r="BM5" s="124">
        <f t="shared" si="3"/>
        <v>411.4</v>
      </c>
      <c r="BN5" s="124">
        <f t="shared" si="3"/>
        <v>816.8000000000001</v>
      </c>
      <c r="BO5" s="124">
        <f t="shared" si="3"/>
        <v>472.49999999999966</v>
      </c>
      <c r="BP5" s="124">
        <f t="shared" si="3"/>
        <v>513.5000000000001</v>
      </c>
      <c r="BQ5" s="124">
        <f t="shared" si="3"/>
        <v>487.8999999999999</v>
      </c>
      <c r="BR5" s="124">
        <f t="shared" si="3"/>
        <v>485.40000000000055</v>
      </c>
      <c r="BS5" s="124">
        <f t="shared" si="3"/>
        <v>481.19999999999965</v>
      </c>
      <c r="BT5" s="124">
        <f t="shared" si="3"/>
        <v>573.6999999999995</v>
      </c>
      <c r="BU5" s="124">
        <f t="shared" si="3"/>
        <v>494.7000000000007</v>
      </c>
      <c r="BV5" s="124">
        <f t="shared" si="3"/>
        <v>500.60000000000036</v>
      </c>
      <c r="BW5" s="124">
        <f t="shared" si="3"/>
        <v>707.5999999999995</v>
      </c>
      <c r="BX5" s="188">
        <f aca="true" t="shared" si="4" ref="BX5:CT5">SUM(BX6:BX9)</f>
        <v>559.82</v>
      </c>
      <c r="BY5" s="124">
        <f t="shared" si="4"/>
        <v>405.7799999999999</v>
      </c>
      <c r="BZ5" s="124">
        <f t="shared" si="4"/>
        <v>706.8000000000002</v>
      </c>
      <c r="CA5" s="124">
        <f t="shared" si="4"/>
        <v>500.59999999999997</v>
      </c>
      <c r="CB5" s="124">
        <f t="shared" si="4"/>
        <v>598.7000000000006</v>
      </c>
      <c r="CC5" s="124">
        <f t="shared" si="4"/>
        <v>524.9999999999999</v>
      </c>
      <c r="CD5" s="124">
        <f t="shared" si="4"/>
        <v>612.7999999999995</v>
      </c>
      <c r="CE5" s="124">
        <f t="shared" si="4"/>
        <v>627.2999999999998</v>
      </c>
      <c r="CF5" s="124">
        <f t="shared" si="4"/>
        <v>638.2000000000003</v>
      </c>
      <c r="CG5" s="124">
        <f t="shared" si="4"/>
        <v>565.8999999999992</v>
      </c>
      <c r="CH5" s="124">
        <f t="shared" si="4"/>
        <v>556.0249500000007</v>
      </c>
      <c r="CI5" s="124">
        <f t="shared" si="4"/>
        <v>761.2750500000004</v>
      </c>
      <c r="CJ5" s="188">
        <f t="shared" si="4"/>
        <v>509.6</v>
      </c>
      <c r="CK5" s="124">
        <f t="shared" si="4"/>
        <v>408.09999999999997</v>
      </c>
      <c r="CL5" s="124">
        <f t="shared" si="4"/>
        <v>728.2000000000003</v>
      </c>
      <c r="CM5" s="124">
        <f t="shared" si="4"/>
        <v>494.09999999999957</v>
      </c>
      <c r="CN5" s="124">
        <f t="shared" si="4"/>
        <v>572.8000000000003</v>
      </c>
      <c r="CO5" s="124">
        <f t="shared" si="4"/>
        <v>457.69999999999993</v>
      </c>
      <c r="CP5" s="124">
        <f t="shared" si="4"/>
        <v>633.9999999999999</v>
      </c>
      <c r="CQ5" s="124">
        <f t="shared" si="4"/>
        <v>498.40000000000055</v>
      </c>
      <c r="CR5" s="124">
        <f t="shared" si="4"/>
        <v>612.9999999999993</v>
      </c>
      <c r="CS5" s="124">
        <f t="shared" si="4"/>
        <v>512.2</v>
      </c>
      <c r="CT5" s="124">
        <f t="shared" si="4"/>
        <v>523.700000000001</v>
      </c>
      <c r="CU5" s="124">
        <f aca="true" t="shared" si="5" ref="CU5:DO5">SUM(CU6:CU9)</f>
        <v>887.7</v>
      </c>
      <c r="CV5" s="188">
        <f t="shared" si="5"/>
        <v>529.6</v>
      </c>
      <c r="CW5" s="124">
        <f t="shared" si="5"/>
        <v>458.80000000000007</v>
      </c>
      <c r="CX5" s="124">
        <f t="shared" si="5"/>
        <v>713.4999999999999</v>
      </c>
      <c r="CY5" s="124">
        <f t="shared" si="5"/>
        <v>531.4999999999999</v>
      </c>
      <c r="CZ5" s="124">
        <f t="shared" si="5"/>
        <v>623.0000000000002</v>
      </c>
      <c r="DA5" s="124">
        <f t="shared" si="5"/>
        <v>540.7</v>
      </c>
      <c r="DB5" s="124">
        <f t="shared" si="5"/>
        <v>673.6999999999996</v>
      </c>
      <c r="DC5" s="124">
        <f t="shared" si="5"/>
        <v>589.3000000000009</v>
      </c>
      <c r="DD5" s="124">
        <f t="shared" si="5"/>
        <v>702.4999999999995</v>
      </c>
      <c r="DE5" s="124">
        <f t="shared" si="5"/>
        <v>600.1000000000006</v>
      </c>
      <c r="DF5" s="124">
        <f t="shared" si="5"/>
        <v>582.0999999999985</v>
      </c>
      <c r="DG5" s="217">
        <f t="shared" si="5"/>
        <v>889.7999999999998</v>
      </c>
      <c r="DH5" s="188">
        <f t="shared" si="5"/>
        <v>607</v>
      </c>
      <c r="DI5" s="120">
        <f t="shared" si="5"/>
        <v>490.9</v>
      </c>
      <c r="DJ5" s="120">
        <f t="shared" si="5"/>
        <v>853.2000000000002</v>
      </c>
      <c r="DK5" s="120">
        <f t="shared" si="5"/>
        <v>605.0000000000005</v>
      </c>
      <c r="DL5" s="120">
        <f t="shared" si="5"/>
        <v>685.5999999999993</v>
      </c>
      <c r="DM5" s="120">
        <f t="shared" si="5"/>
        <v>585.7000000000006</v>
      </c>
      <c r="DN5" s="120">
        <f t="shared" si="5"/>
        <v>785.9000000000002</v>
      </c>
      <c r="DO5" s="120">
        <f t="shared" si="5"/>
        <v>591.3999999999999</v>
      </c>
      <c r="DP5" s="120">
        <f aca="true" t="shared" si="6" ref="DP5:FO5">SUM(DP6:DP9)</f>
        <v>820.7999999999989</v>
      </c>
      <c r="DQ5" s="120">
        <f t="shared" si="6"/>
        <v>628.1000000000001</v>
      </c>
      <c r="DR5" s="120">
        <f t="shared" si="6"/>
        <v>616.8</v>
      </c>
      <c r="DS5" s="120">
        <f>SUM(DS6:DS9)</f>
        <v>900.1000000000006</v>
      </c>
      <c r="DT5" s="202">
        <f t="shared" si="6"/>
        <v>578.5</v>
      </c>
      <c r="DU5" s="120">
        <f t="shared" si="6"/>
        <v>571.2</v>
      </c>
      <c r="DV5" s="120">
        <f t="shared" si="6"/>
        <v>900.6</v>
      </c>
      <c r="DW5" s="120">
        <f t="shared" si="6"/>
        <v>616.0999999999999</v>
      </c>
      <c r="DX5" s="120">
        <f t="shared" si="6"/>
        <v>730.2000000000002</v>
      </c>
      <c r="DY5" s="120">
        <f t="shared" si="6"/>
        <v>559.6</v>
      </c>
      <c r="DZ5" s="120">
        <f t="shared" si="6"/>
        <v>810.0999999999999</v>
      </c>
      <c r="EA5" s="120">
        <f t="shared" si="6"/>
        <v>703.0000000000015</v>
      </c>
      <c r="EB5" s="120">
        <f t="shared" si="6"/>
        <v>815.8999999999978</v>
      </c>
      <c r="EC5" s="120">
        <f t="shared" si="6"/>
        <v>677.8000000000004</v>
      </c>
      <c r="ED5" s="120">
        <f t="shared" si="6"/>
        <v>638.0000000000005</v>
      </c>
      <c r="EE5" s="120">
        <f t="shared" si="6"/>
        <v>979.000000000001</v>
      </c>
      <c r="EF5" s="202">
        <f t="shared" si="6"/>
        <v>745</v>
      </c>
      <c r="EG5" s="120">
        <f t="shared" si="6"/>
        <v>621.1000000000001</v>
      </c>
      <c r="EH5" s="120">
        <f t="shared" si="6"/>
        <v>1060.6000000000001</v>
      </c>
      <c r="EI5" s="120">
        <f t="shared" si="6"/>
        <v>733.2000000000002</v>
      </c>
      <c r="EJ5" s="120">
        <f t="shared" si="6"/>
        <v>793.5999999999992</v>
      </c>
      <c r="EK5" s="120">
        <f t="shared" si="6"/>
        <v>718.0999999999997</v>
      </c>
      <c r="EL5" s="120">
        <f t="shared" si="6"/>
        <v>832.5000000000001</v>
      </c>
      <c r="EM5" s="120">
        <f t="shared" si="6"/>
        <v>818.5000000000016</v>
      </c>
      <c r="EN5" s="120">
        <f t="shared" si="6"/>
        <v>863.5999999999987</v>
      </c>
      <c r="EO5" s="120">
        <f t="shared" si="6"/>
        <v>833.1000000000013</v>
      </c>
      <c r="EP5" s="120">
        <f t="shared" si="6"/>
        <v>843.6999999999998</v>
      </c>
      <c r="EQ5" s="120">
        <f t="shared" si="6"/>
        <v>887.4000000000003</v>
      </c>
      <c r="ER5" s="202">
        <f t="shared" si="6"/>
        <v>966.4999999999999</v>
      </c>
      <c r="ES5" s="120">
        <f t="shared" si="6"/>
        <v>693.0999999999998</v>
      </c>
      <c r="ET5" s="120">
        <f t="shared" si="6"/>
        <v>975.5000000000002</v>
      </c>
      <c r="EU5" s="120">
        <f t="shared" si="6"/>
        <v>764.9999999999997</v>
      </c>
      <c r="EV5" s="120">
        <f t="shared" si="6"/>
        <v>809.7000000000004</v>
      </c>
      <c r="EW5" s="120">
        <f t="shared" si="6"/>
        <v>810.0000000000002</v>
      </c>
      <c r="EX5" s="120">
        <f t="shared" si="6"/>
        <v>917.8</v>
      </c>
      <c r="EY5" s="120">
        <f t="shared" si="6"/>
        <v>891.6000000000004</v>
      </c>
      <c r="EZ5" s="120">
        <f t="shared" si="6"/>
        <v>916.8999999999983</v>
      </c>
      <c r="FA5" s="120">
        <f t="shared" si="6"/>
        <v>877.7000000000016</v>
      </c>
      <c r="FB5" s="120">
        <f t="shared" si="6"/>
        <v>875.2999999999978</v>
      </c>
      <c r="FC5" s="120">
        <f t="shared" si="6"/>
        <v>1096.4999999999995</v>
      </c>
      <c r="FD5" s="202">
        <f>SUM(FD6:FD9)</f>
        <v>973.6</v>
      </c>
      <c r="FE5" s="120">
        <f t="shared" si="6"/>
        <v>689.1000000000001</v>
      </c>
      <c r="FF5" s="120">
        <f t="shared" si="6"/>
        <v>917.2999999999995</v>
      </c>
      <c r="FG5" s="120">
        <f t="shared" si="6"/>
        <v>811.4000000000003</v>
      </c>
      <c r="FH5" s="120">
        <f t="shared" si="6"/>
        <v>894.6999999999998</v>
      </c>
      <c r="FI5" s="120">
        <f t="shared" si="6"/>
        <v>752.6000000000008</v>
      </c>
      <c r="FJ5" s="120">
        <f t="shared" si="6"/>
        <v>1032.0999999999997</v>
      </c>
      <c r="FK5" s="120">
        <f t="shared" si="6"/>
        <v>872.2999999999995</v>
      </c>
      <c r="FL5" s="120">
        <f t="shared" si="6"/>
        <v>925.2000000000005</v>
      </c>
      <c r="FM5" s="120">
        <f t="shared" si="6"/>
        <v>931.6999999999998</v>
      </c>
      <c r="FN5" s="120">
        <f t="shared" si="6"/>
        <v>830.5000000000007</v>
      </c>
      <c r="FO5" s="120">
        <f t="shared" si="6"/>
        <v>1044.4999999999995</v>
      </c>
      <c r="FP5" s="120">
        <v>908.9999999999999</v>
      </c>
      <c r="FQ5" s="120">
        <v>792.1</v>
      </c>
      <c r="FR5" s="120">
        <v>1138.4</v>
      </c>
      <c r="FS5" s="120">
        <v>799.0999999999999</v>
      </c>
      <c r="FT5" s="120">
        <v>795.4000000000001</v>
      </c>
      <c r="FU5" s="120">
        <v>653.4999999999991</v>
      </c>
      <c r="FV5" s="120">
        <v>869.8000000000011</v>
      </c>
      <c r="FW5" s="120">
        <v>820.8999999999996</v>
      </c>
      <c r="FX5" s="120">
        <v>859.8000000000002</v>
      </c>
      <c r="FY5" s="120">
        <v>891.7999999999993</v>
      </c>
      <c r="FZ5" s="120">
        <v>816.6999999999989</v>
      </c>
      <c r="GA5" s="120">
        <v>1143.9000000000033</v>
      </c>
      <c r="GB5" s="202">
        <v>1066.9</v>
      </c>
      <c r="GC5" s="120">
        <v>864</v>
      </c>
      <c r="GD5" s="120">
        <v>1079.7000000000003</v>
      </c>
      <c r="GE5" s="193">
        <v>833.5</v>
      </c>
      <c r="GF5" s="116">
        <v>860.1</v>
      </c>
      <c r="GG5" s="116">
        <f aca="true" t="shared" si="7" ref="GG5:GL5">SUM(GG6:GG9)</f>
        <v>988.0999999999991</v>
      </c>
      <c r="GH5" s="116">
        <f t="shared" si="7"/>
        <v>1099.1</v>
      </c>
      <c r="GI5" s="116">
        <f t="shared" si="7"/>
        <v>1082.9</v>
      </c>
      <c r="GJ5" s="116">
        <f t="shared" si="7"/>
        <v>1121.8999999999996</v>
      </c>
      <c r="GK5" s="116">
        <f t="shared" si="7"/>
        <v>1121.8000000000015</v>
      </c>
      <c r="GL5" s="116">
        <f t="shared" si="7"/>
        <v>1137.1999999999998</v>
      </c>
      <c r="GM5" s="116">
        <v>1495.0999999999985</v>
      </c>
      <c r="GN5" s="134">
        <f>SUM(GN6,GN8:GN9)</f>
        <v>1308.1999999999998</v>
      </c>
      <c r="GO5" s="44">
        <f>SUM(GO6,GO8:GO9)</f>
        <v>1143.7</v>
      </c>
      <c r="GP5" s="44">
        <f>SUM(GP6,GP8:GP9)</f>
        <v>1548.5000000000005</v>
      </c>
      <c r="GQ5" s="44">
        <f>SUM(GQ6,GQ8:GQ9)</f>
        <v>1044.1000000000001</v>
      </c>
      <c r="GR5" s="44">
        <f>SUM(GR6,GR8:GR9)</f>
        <v>1510.7999999999995</v>
      </c>
      <c r="GS5" s="44">
        <f>SUM(GS6:GS9)</f>
        <v>1123.2999999999988</v>
      </c>
      <c r="GT5" s="44">
        <v>1231.4000000000005</v>
      </c>
      <c r="GU5" s="62">
        <v>1133.1000000000004</v>
      </c>
      <c r="GV5" s="44">
        <f>SUM(GV6:GV9)</f>
        <v>1450.0800000000004</v>
      </c>
      <c r="GW5" s="44">
        <v>1519.9199999999964</v>
      </c>
      <c r="GX5" s="62">
        <v>1545.100000000004</v>
      </c>
      <c r="GY5" s="62">
        <v>1892.0999999999985</v>
      </c>
      <c r="GZ5" s="134">
        <v>1625.4999999999998</v>
      </c>
      <c r="HA5" s="62">
        <v>1379.4000000000003</v>
      </c>
      <c r="HB5" s="62">
        <v>1417.7999999999997</v>
      </c>
      <c r="HC5" s="62">
        <v>1929.4000000000015</v>
      </c>
      <c r="HD5" s="62">
        <v>1536.7999999999993</v>
      </c>
      <c r="HE5" s="44">
        <v>1202</v>
      </c>
      <c r="HF5" s="44">
        <v>1595.199999999999</v>
      </c>
      <c r="HG5" s="44">
        <v>1480.0999999999985</v>
      </c>
      <c r="HH5" s="44">
        <v>1566.0000000000018</v>
      </c>
      <c r="HI5" s="44">
        <v>1663.7999999999993</v>
      </c>
      <c r="HJ5" s="44">
        <v>1473.9000000000015</v>
      </c>
      <c r="HK5" s="62">
        <v>1846.2999999999993</v>
      </c>
      <c r="HL5" s="134">
        <v>1846.1999999999998</v>
      </c>
      <c r="HM5" s="131">
        <v>1609.5</v>
      </c>
      <c r="HN5" s="131">
        <v>2137.7999999999993</v>
      </c>
    </row>
    <row r="6" spans="1:222" s="34" customFormat="1" ht="15">
      <c r="A6" s="156">
        <v>28.700000000000017</v>
      </c>
      <c r="B6" s="157" t="s">
        <v>10</v>
      </c>
      <c r="C6" s="158">
        <v>11</v>
      </c>
      <c r="D6" s="121">
        <v>106.3</v>
      </c>
      <c r="E6" s="121">
        <v>114</v>
      </c>
      <c r="F6" s="121">
        <v>193.6</v>
      </c>
      <c r="G6" s="121">
        <v>159.2</v>
      </c>
      <c r="H6" s="121">
        <v>202.6</v>
      </c>
      <c r="I6" s="159">
        <v>181.8</v>
      </c>
      <c r="J6" s="159">
        <v>196.4</v>
      </c>
      <c r="K6" s="159">
        <v>193.1</v>
      </c>
      <c r="L6" s="159">
        <v>210.4</v>
      </c>
      <c r="M6" s="159">
        <v>172.5</v>
      </c>
      <c r="N6" s="159">
        <v>171.1</v>
      </c>
      <c r="O6" s="121">
        <v>229.3</v>
      </c>
      <c r="P6" s="122">
        <v>225.6</v>
      </c>
      <c r="Q6" s="121">
        <v>173.8</v>
      </c>
      <c r="R6" s="110">
        <v>266.7</v>
      </c>
      <c r="S6" s="111">
        <v>207.9</v>
      </c>
      <c r="T6" s="110">
        <v>269</v>
      </c>
      <c r="U6" s="110">
        <v>233.6</v>
      </c>
      <c r="V6" s="110">
        <v>305.3</v>
      </c>
      <c r="W6" s="110">
        <v>239.4</v>
      </c>
      <c r="X6" s="110">
        <v>280.6</v>
      </c>
      <c r="Y6" s="110">
        <v>238.29999999999882</v>
      </c>
      <c r="Z6" s="121">
        <v>235.60000000000082</v>
      </c>
      <c r="AA6" s="121">
        <v>334.7</v>
      </c>
      <c r="AB6" s="122">
        <f>'[1]StatementII'!$D$10</f>
        <v>294.1000000000001</v>
      </c>
      <c r="AC6" s="111">
        <v>311</v>
      </c>
      <c r="AD6" s="110">
        <v>478.4</v>
      </c>
      <c r="AE6" s="160">
        <v>392.9</v>
      </c>
      <c r="AF6" s="121">
        <v>429.5</v>
      </c>
      <c r="AG6" s="110">
        <v>371.1</v>
      </c>
      <c r="AH6" s="110">
        <v>438.2</v>
      </c>
      <c r="AI6" s="161">
        <v>303.7000000000007</v>
      </c>
      <c r="AJ6" s="110">
        <v>394.9</v>
      </c>
      <c r="AK6" s="110">
        <v>354</v>
      </c>
      <c r="AL6" s="110">
        <v>342</v>
      </c>
      <c r="AM6" s="162">
        <v>431.7999999999993</v>
      </c>
      <c r="AN6" s="122">
        <v>266.5</v>
      </c>
      <c r="AO6" s="111">
        <v>265.9</v>
      </c>
      <c r="AP6" s="111">
        <v>567.2</v>
      </c>
      <c r="AQ6" s="110">
        <v>314.6</v>
      </c>
      <c r="AR6" s="110">
        <v>316.8</v>
      </c>
      <c r="AS6" s="111">
        <v>293</v>
      </c>
      <c r="AT6" s="163">
        <v>352.1</v>
      </c>
      <c r="AU6" s="111">
        <v>320.40000000000055</v>
      </c>
      <c r="AV6" s="159">
        <v>372.6999999999989</v>
      </c>
      <c r="AW6" s="111">
        <v>338.2000000000007</v>
      </c>
      <c r="AX6" s="111">
        <v>335</v>
      </c>
      <c r="AY6" s="164">
        <v>419.3</v>
      </c>
      <c r="AZ6" s="165">
        <v>280.6</v>
      </c>
      <c r="BA6" s="110">
        <v>290.80000000000007</v>
      </c>
      <c r="BB6" s="160">
        <v>505</v>
      </c>
      <c r="BC6" s="110">
        <v>348.6999999999998</v>
      </c>
      <c r="BD6" s="160">
        <v>391.7000000000003</v>
      </c>
      <c r="BE6" s="111">
        <v>385.99999999999955</v>
      </c>
      <c r="BF6" s="160">
        <v>399.0999999999999</v>
      </c>
      <c r="BG6" s="111">
        <v>362.5</v>
      </c>
      <c r="BH6" s="110">
        <v>412.7999999999993</v>
      </c>
      <c r="BI6" s="160">
        <v>346.4000000000001</v>
      </c>
      <c r="BJ6" s="110">
        <v>392.69999999999936</v>
      </c>
      <c r="BK6" s="110">
        <v>476.10000000000036</v>
      </c>
      <c r="BL6" s="122">
        <v>387.1</v>
      </c>
      <c r="BM6" s="110">
        <v>357.79999999999995</v>
      </c>
      <c r="BN6" s="110">
        <v>768.3000000000001</v>
      </c>
      <c r="BO6" s="110">
        <v>417.5999999999997</v>
      </c>
      <c r="BP6" s="111">
        <v>465.4000000000001</v>
      </c>
      <c r="BQ6" s="111">
        <v>412</v>
      </c>
      <c r="BR6" s="160">
        <v>444.90000000000055</v>
      </c>
      <c r="BS6" s="160">
        <v>438.39999999999964</v>
      </c>
      <c r="BT6" s="160">
        <v>537.0999999999995</v>
      </c>
      <c r="BU6" s="110">
        <v>465.7000000000007</v>
      </c>
      <c r="BV6" s="110">
        <v>460.60000000000036</v>
      </c>
      <c r="BW6" s="110">
        <v>647.0999999999995</v>
      </c>
      <c r="BX6" s="166">
        <v>440.6</v>
      </c>
      <c r="BY6" s="160">
        <v>384.0999999999999</v>
      </c>
      <c r="BZ6" s="160">
        <v>673.5000000000001</v>
      </c>
      <c r="CA6" s="110">
        <v>481.79999999999995</v>
      </c>
      <c r="CB6" s="110">
        <v>496.90000000000055</v>
      </c>
      <c r="CC6" s="160">
        <v>486.0999999999999</v>
      </c>
      <c r="CD6" s="160">
        <v>567.0999999999995</v>
      </c>
      <c r="CE6" s="160">
        <v>482.6999999999998</v>
      </c>
      <c r="CF6" s="110">
        <v>606.7000000000003</v>
      </c>
      <c r="CG6" s="160">
        <v>537.2999999999993</v>
      </c>
      <c r="CH6" s="160">
        <v>489.2249500000007</v>
      </c>
      <c r="CI6" s="111">
        <v>665.0750500000004</v>
      </c>
      <c r="CJ6" s="122">
        <v>449</v>
      </c>
      <c r="CK6" s="110">
        <v>395</v>
      </c>
      <c r="CL6" s="121">
        <v>709.5000000000002</v>
      </c>
      <c r="CM6" s="127">
        <v>472.6999999999996</v>
      </c>
      <c r="CN6" s="160">
        <v>526.2000000000003</v>
      </c>
      <c r="CO6" s="110">
        <v>429.0999999999999</v>
      </c>
      <c r="CP6" s="110">
        <v>576.1999999999998</v>
      </c>
      <c r="CQ6" s="160">
        <v>454.40000000000055</v>
      </c>
      <c r="CR6" s="160">
        <v>569.2999999999993</v>
      </c>
      <c r="CS6" s="160">
        <v>479.5</v>
      </c>
      <c r="CT6" s="160">
        <v>502.300000000001</v>
      </c>
      <c r="CU6" s="110">
        <v>724.5</v>
      </c>
      <c r="CV6" s="125">
        <v>512.9</v>
      </c>
      <c r="CW6" s="121">
        <v>440.80000000000007</v>
      </c>
      <c r="CX6" s="121">
        <v>685.5999999999999</v>
      </c>
      <c r="CY6" s="111">
        <v>481.39999999999986</v>
      </c>
      <c r="CZ6" s="111">
        <v>562.8000000000002</v>
      </c>
      <c r="DA6" s="160">
        <v>519.4000000000001</v>
      </c>
      <c r="DB6" s="111">
        <v>647.3999999999996</v>
      </c>
      <c r="DC6" s="167">
        <v>523.1000000000008</v>
      </c>
      <c r="DD6" s="160">
        <v>665.8999999999996</v>
      </c>
      <c r="DE6" s="160">
        <v>548.9000000000005</v>
      </c>
      <c r="DF6" s="110">
        <v>522.0999999999985</v>
      </c>
      <c r="DG6" s="110">
        <v>736.6999999999998</v>
      </c>
      <c r="DH6" s="122">
        <v>554</v>
      </c>
      <c r="DI6" s="121">
        <v>461.9</v>
      </c>
      <c r="DJ6" s="127">
        <v>812.5000000000001</v>
      </c>
      <c r="DK6" s="169">
        <v>563.5000000000005</v>
      </c>
      <c r="DL6" s="127">
        <v>644.1999999999994</v>
      </c>
      <c r="DM6" s="156">
        <v>544.9000000000005</v>
      </c>
      <c r="DN6" s="160">
        <v>731.2000000000003</v>
      </c>
      <c r="DO6" s="160">
        <v>555.1999999999998</v>
      </c>
      <c r="DP6" s="111">
        <v>735.1999999999989</v>
      </c>
      <c r="DQ6" s="110">
        <v>591.3000000000002</v>
      </c>
      <c r="DR6" s="160">
        <v>582</v>
      </c>
      <c r="DS6" s="160">
        <v>773.7000000000007</v>
      </c>
      <c r="DT6" s="166">
        <v>558</v>
      </c>
      <c r="DU6" s="160">
        <v>530.2</v>
      </c>
      <c r="DV6" s="110">
        <v>868.3</v>
      </c>
      <c r="DW6" s="118">
        <v>590.0999999999999</v>
      </c>
      <c r="DX6" s="160">
        <v>685.4000000000001</v>
      </c>
      <c r="DY6" s="160">
        <v>512.5</v>
      </c>
      <c r="DZ6" s="160">
        <v>770.1999999999998</v>
      </c>
      <c r="EA6" s="156">
        <v>662.9000000000015</v>
      </c>
      <c r="EB6" s="156">
        <v>765.8999999999978</v>
      </c>
      <c r="EC6" s="160">
        <v>635.9000000000005</v>
      </c>
      <c r="ED6" s="160">
        <v>599.1000000000004</v>
      </c>
      <c r="EE6" s="160">
        <v>808.3000000000011</v>
      </c>
      <c r="EF6" s="166">
        <v>683.8</v>
      </c>
      <c r="EG6" s="121">
        <v>589.8000000000002</v>
      </c>
      <c r="EH6" s="111">
        <v>1000.7</v>
      </c>
      <c r="EI6" s="160">
        <v>698.8000000000002</v>
      </c>
      <c r="EJ6" s="160">
        <v>718.3999999999992</v>
      </c>
      <c r="EK6" s="160">
        <v>592.2999999999997</v>
      </c>
      <c r="EL6" s="160">
        <v>785.3000000000002</v>
      </c>
      <c r="EM6" s="160">
        <v>771.9000000000015</v>
      </c>
      <c r="EN6" s="156">
        <v>796.3999999999987</v>
      </c>
      <c r="EO6" s="160">
        <v>777.1000000000013</v>
      </c>
      <c r="EP6" s="156">
        <v>785.1999999999998</v>
      </c>
      <c r="EQ6" s="160">
        <v>791.6000000000004</v>
      </c>
      <c r="ER6" s="119">
        <v>800.8</v>
      </c>
      <c r="ES6" s="111">
        <v>656.2999999999997</v>
      </c>
      <c r="ET6" s="111">
        <v>922.9000000000003</v>
      </c>
      <c r="EU6" s="156">
        <v>703.8999999999996</v>
      </c>
      <c r="EV6" s="111">
        <v>769.1000000000004</v>
      </c>
      <c r="EW6" s="111">
        <v>663.8000000000002</v>
      </c>
      <c r="EX6" s="111">
        <v>860.5</v>
      </c>
      <c r="EY6" s="111">
        <v>845.1000000000004</v>
      </c>
      <c r="EZ6" s="118">
        <v>852.7999999999984</v>
      </c>
      <c r="FA6" s="111">
        <v>827.2000000000016</v>
      </c>
      <c r="FB6" s="156">
        <v>822.0999999999976</v>
      </c>
      <c r="FC6" s="156">
        <v>971.3999999999996</v>
      </c>
      <c r="FD6" s="119">
        <v>808.5</v>
      </c>
      <c r="FE6" s="111">
        <v>649.4000000000001</v>
      </c>
      <c r="FF6" s="111">
        <v>858.5999999999995</v>
      </c>
      <c r="FG6" s="111">
        <v>755.6000000000004</v>
      </c>
      <c r="FH6" s="111">
        <v>765.7999999999997</v>
      </c>
      <c r="FI6" s="111">
        <v>666.0000000000009</v>
      </c>
      <c r="FJ6" s="118">
        <v>973.3999999999996</v>
      </c>
      <c r="FK6" s="118">
        <v>837.5999999999995</v>
      </c>
      <c r="FL6" s="156">
        <v>862.4000000000005</v>
      </c>
      <c r="FM6" s="111">
        <v>879.1999999999998</v>
      </c>
      <c r="FN6" s="156">
        <v>778.7000000000007</v>
      </c>
      <c r="FO6" s="110">
        <v>830.3999999999996</v>
      </c>
      <c r="FP6" s="119">
        <v>869.6999999999999</v>
      </c>
      <c r="FQ6" s="111">
        <v>750.4</v>
      </c>
      <c r="FR6" s="110">
        <v>1052.9</v>
      </c>
      <c r="FS6" s="110">
        <v>662.5999999999999</v>
      </c>
      <c r="FT6" s="110">
        <v>654</v>
      </c>
      <c r="FU6" s="111">
        <v>600.3999999999992</v>
      </c>
      <c r="FV6" s="118">
        <v>798.6000000000013</v>
      </c>
      <c r="FW6" s="111">
        <v>785.9999999999991</v>
      </c>
      <c r="FX6" s="110">
        <v>799</v>
      </c>
      <c r="FY6" s="111">
        <v>843.2000000000007</v>
      </c>
      <c r="FZ6" s="110">
        <v>727.3999999999987</v>
      </c>
      <c r="GA6" s="111">
        <v>820.6000000000022</v>
      </c>
      <c r="GB6" s="119">
        <v>834.6</v>
      </c>
      <c r="GC6" s="111">
        <v>819.4</v>
      </c>
      <c r="GD6" s="111">
        <v>1007.3000000000002</v>
      </c>
      <c r="GE6" s="172">
        <v>778.8000000000002</v>
      </c>
      <c r="GF6" s="111">
        <v>805.7000000000007</v>
      </c>
      <c r="GG6" s="111">
        <v>758.9999999999991</v>
      </c>
      <c r="GH6" s="111">
        <v>1013.5</v>
      </c>
      <c r="GI6" s="110">
        <v>1013.6999999999998</v>
      </c>
      <c r="GJ6" s="111">
        <v>1054.0999999999995</v>
      </c>
      <c r="GK6" s="110">
        <v>1060.2000000000016</v>
      </c>
      <c r="GL6" s="110">
        <v>1053</v>
      </c>
      <c r="GM6" s="110">
        <v>1240.199999999999</v>
      </c>
      <c r="GN6" s="55">
        <v>1119.8999999999999</v>
      </c>
      <c r="GO6" s="47">
        <v>1093.2</v>
      </c>
      <c r="GP6" s="47">
        <v>1475.0000000000005</v>
      </c>
      <c r="GQ6" s="47">
        <v>986.8000000000002</v>
      </c>
      <c r="GR6" s="47">
        <v>1090.0999999999995</v>
      </c>
      <c r="GS6" s="47">
        <v>1003.6999999999989</v>
      </c>
      <c r="GT6" s="47">
        <v>1133.2000000000016</v>
      </c>
      <c r="GU6" s="47">
        <v>1049.5999999999995</v>
      </c>
      <c r="GV6" s="47">
        <v>1336.6800000000003</v>
      </c>
      <c r="GW6" s="45">
        <v>1457.0199999999968</v>
      </c>
      <c r="GX6" s="47">
        <v>1467.9000000000033</v>
      </c>
      <c r="GY6" s="47">
        <v>1763.5999999999985</v>
      </c>
      <c r="GZ6" s="130">
        <v>1488.1</v>
      </c>
      <c r="HA6" s="45">
        <v>1309.1999999999998</v>
      </c>
      <c r="HB6" s="45">
        <v>1315.5000000000005</v>
      </c>
      <c r="HC6" s="45">
        <v>1394.4000000000005</v>
      </c>
      <c r="HD6" s="45">
        <v>1448.5999999999995</v>
      </c>
      <c r="HE6" s="45">
        <v>1080.6000000000004</v>
      </c>
      <c r="HF6" s="45">
        <v>1474.0999999999985</v>
      </c>
      <c r="HG6" s="45">
        <v>1389.8999999999996</v>
      </c>
      <c r="HH6" s="45">
        <v>1463.7000000000007</v>
      </c>
      <c r="HI6" s="47">
        <v>1569.2000000000007</v>
      </c>
      <c r="HJ6" s="47">
        <v>1390.699999999999</v>
      </c>
      <c r="HK6" s="45">
        <v>1669.9000000000015</v>
      </c>
      <c r="HL6" s="130">
        <v>1642.3999999999999</v>
      </c>
      <c r="HM6" s="72">
        <v>1531.6000000000001</v>
      </c>
      <c r="HN6" s="121">
        <v>2038.2999999999993</v>
      </c>
    </row>
    <row r="7" spans="1:222" s="34" customFormat="1" ht="12.75" customHeight="1">
      <c r="A7" s="156">
        <v>26.30000000000001</v>
      </c>
      <c r="B7" s="157" t="s">
        <v>11</v>
      </c>
      <c r="C7" s="158">
        <v>12</v>
      </c>
      <c r="D7" s="121">
        <v>26.2</v>
      </c>
      <c r="E7" s="121">
        <v>32</v>
      </c>
      <c r="F7" s="121">
        <v>38.4</v>
      </c>
      <c r="G7" s="121">
        <v>34.9</v>
      </c>
      <c r="H7" s="121">
        <v>38.4</v>
      </c>
      <c r="I7" s="159">
        <v>41.39999999999995</v>
      </c>
      <c r="J7" s="159">
        <v>45.1</v>
      </c>
      <c r="K7" s="159">
        <v>41.2</v>
      </c>
      <c r="L7" s="159">
        <v>43.2</v>
      </c>
      <c r="M7" s="159">
        <v>48.4</v>
      </c>
      <c r="N7" s="159">
        <v>47.3</v>
      </c>
      <c r="O7" s="121">
        <v>66.3</v>
      </c>
      <c r="P7" s="122">
        <v>41.6</v>
      </c>
      <c r="Q7" s="121">
        <v>46</v>
      </c>
      <c r="R7" s="110">
        <v>52.7</v>
      </c>
      <c r="S7" s="111">
        <v>50.7</v>
      </c>
      <c r="T7" s="110">
        <v>57.8</v>
      </c>
      <c r="U7" s="110">
        <v>54.3</v>
      </c>
      <c r="V7" s="110">
        <v>80.7</v>
      </c>
      <c r="W7" s="110">
        <v>63.3</v>
      </c>
      <c r="X7" s="110">
        <v>58.1</v>
      </c>
      <c r="Y7" s="110">
        <v>57.99999999999994</v>
      </c>
      <c r="Z7" s="121">
        <v>64.40000000000009</v>
      </c>
      <c r="AA7" s="121">
        <v>94.49999999999989</v>
      </c>
      <c r="AB7" s="122">
        <f>'[1]StatementII'!$D$11</f>
        <v>0</v>
      </c>
      <c r="AC7" s="111">
        <v>0</v>
      </c>
      <c r="AD7" s="110">
        <v>0</v>
      </c>
      <c r="AE7" s="160">
        <v>0</v>
      </c>
      <c r="AF7" s="121">
        <v>0</v>
      </c>
      <c r="AG7" s="121">
        <v>0</v>
      </c>
      <c r="AH7" s="121">
        <v>0</v>
      </c>
      <c r="AI7" s="121">
        <v>0</v>
      </c>
      <c r="AJ7" s="121">
        <v>0</v>
      </c>
      <c r="AK7" s="121">
        <v>0</v>
      </c>
      <c r="AL7" s="121">
        <v>0</v>
      </c>
      <c r="AM7" s="121">
        <v>0</v>
      </c>
      <c r="AN7" s="121">
        <v>0</v>
      </c>
      <c r="AO7" s="111">
        <v>0</v>
      </c>
      <c r="AP7" s="111">
        <v>0</v>
      </c>
      <c r="AQ7" s="111">
        <v>0</v>
      </c>
      <c r="AR7" s="111">
        <v>0</v>
      </c>
      <c r="AS7" s="111">
        <v>0</v>
      </c>
      <c r="AT7" s="163">
        <v>0</v>
      </c>
      <c r="AU7" s="111">
        <v>0</v>
      </c>
      <c r="AV7" s="159">
        <v>0</v>
      </c>
      <c r="AW7" s="111">
        <v>0</v>
      </c>
      <c r="AX7" s="111">
        <v>0</v>
      </c>
      <c r="AY7" s="164">
        <v>0</v>
      </c>
      <c r="AZ7" s="121">
        <v>0</v>
      </c>
      <c r="BA7" s="121">
        <v>0</v>
      </c>
      <c r="BB7" s="121">
        <v>0</v>
      </c>
      <c r="BC7" s="121">
        <v>0</v>
      </c>
      <c r="BD7" s="121">
        <v>0</v>
      </c>
      <c r="BE7" s="121">
        <v>0</v>
      </c>
      <c r="BF7" s="121">
        <v>0</v>
      </c>
      <c r="BG7" s="121">
        <v>0</v>
      </c>
      <c r="BH7" s="121">
        <v>0</v>
      </c>
      <c r="BI7" s="121">
        <v>0</v>
      </c>
      <c r="BJ7" s="121">
        <v>0</v>
      </c>
      <c r="BK7" s="121">
        <v>0</v>
      </c>
      <c r="BL7" s="121">
        <v>0</v>
      </c>
      <c r="BM7" s="121">
        <v>0</v>
      </c>
      <c r="BN7" s="121">
        <v>0</v>
      </c>
      <c r="BO7" s="121">
        <v>0</v>
      </c>
      <c r="BP7" s="121">
        <v>0</v>
      </c>
      <c r="BQ7" s="121">
        <v>0</v>
      </c>
      <c r="BR7" s="121">
        <v>0</v>
      </c>
      <c r="BS7" s="121">
        <v>0</v>
      </c>
      <c r="BT7" s="121">
        <v>0</v>
      </c>
      <c r="BU7" s="121">
        <v>0</v>
      </c>
      <c r="BV7" s="121">
        <v>0</v>
      </c>
      <c r="BW7" s="121">
        <v>0</v>
      </c>
      <c r="BX7" s="121">
        <v>0</v>
      </c>
      <c r="BY7" s="121">
        <v>0</v>
      </c>
      <c r="BZ7" s="121">
        <v>0</v>
      </c>
      <c r="CA7" s="121">
        <v>0</v>
      </c>
      <c r="CB7" s="121">
        <v>0</v>
      </c>
      <c r="CC7" s="121">
        <v>0</v>
      </c>
      <c r="CD7" s="121">
        <v>0</v>
      </c>
      <c r="CE7" s="121">
        <v>0</v>
      </c>
      <c r="CF7" s="121">
        <v>0</v>
      </c>
      <c r="CG7" s="121">
        <v>0</v>
      </c>
      <c r="CH7" s="121">
        <v>0</v>
      </c>
      <c r="CI7" s="121">
        <v>0</v>
      </c>
      <c r="CJ7" s="165">
        <v>0</v>
      </c>
      <c r="CK7" s="121">
        <v>0</v>
      </c>
      <c r="CL7" s="121">
        <v>0</v>
      </c>
      <c r="CM7" s="121">
        <v>0</v>
      </c>
      <c r="CN7" s="121">
        <v>0</v>
      </c>
      <c r="CO7" s="121">
        <v>0</v>
      </c>
      <c r="CP7" s="121">
        <v>0</v>
      </c>
      <c r="CQ7" s="121">
        <v>0</v>
      </c>
      <c r="CR7" s="121">
        <v>0</v>
      </c>
      <c r="CS7" s="121">
        <v>0</v>
      </c>
      <c r="CT7" s="121">
        <v>0</v>
      </c>
      <c r="CU7" s="121">
        <v>0</v>
      </c>
      <c r="CV7" s="165">
        <v>0</v>
      </c>
      <c r="CW7" s="121">
        <v>0</v>
      </c>
      <c r="CX7" s="121">
        <v>0</v>
      </c>
      <c r="CY7" s="121">
        <v>0</v>
      </c>
      <c r="CZ7" s="121">
        <v>0</v>
      </c>
      <c r="DA7" s="121">
        <v>0</v>
      </c>
      <c r="DB7" s="121">
        <v>0</v>
      </c>
      <c r="DC7" s="121">
        <v>0</v>
      </c>
      <c r="DD7" s="121">
        <v>0</v>
      </c>
      <c r="DE7" s="121">
        <v>0</v>
      </c>
      <c r="DF7" s="121">
        <v>0</v>
      </c>
      <c r="DG7" s="121">
        <v>0</v>
      </c>
      <c r="DH7" s="165">
        <v>0</v>
      </c>
      <c r="DI7" s="121">
        <v>0</v>
      </c>
      <c r="DJ7" s="121">
        <v>0</v>
      </c>
      <c r="DK7" s="121">
        <v>0</v>
      </c>
      <c r="DL7" s="121">
        <v>0</v>
      </c>
      <c r="DM7" s="121">
        <v>0</v>
      </c>
      <c r="DN7" s="121">
        <v>0</v>
      </c>
      <c r="DO7" s="121">
        <v>0</v>
      </c>
      <c r="DP7" s="121">
        <v>0</v>
      </c>
      <c r="DQ7" s="121">
        <v>0</v>
      </c>
      <c r="DR7" s="121">
        <v>0</v>
      </c>
      <c r="DS7" s="121">
        <v>0</v>
      </c>
      <c r="DT7" s="165">
        <v>0</v>
      </c>
      <c r="DU7" s="121">
        <v>0</v>
      </c>
      <c r="DV7" s="121">
        <v>0</v>
      </c>
      <c r="DW7" s="121">
        <v>0</v>
      </c>
      <c r="DX7" s="121">
        <v>0</v>
      </c>
      <c r="DY7" s="121">
        <v>0</v>
      </c>
      <c r="DZ7" s="121">
        <v>0</v>
      </c>
      <c r="EA7" s="121">
        <v>0</v>
      </c>
      <c r="EB7" s="121">
        <v>0</v>
      </c>
      <c r="EC7" s="121">
        <v>0</v>
      </c>
      <c r="ED7" s="121">
        <v>0</v>
      </c>
      <c r="EE7" s="121">
        <v>0</v>
      </c>
      <c r="EF7" s="165">
        <v>0</v>
      </c>
      <c r="EG7" s="121">
        <v>0</v>
      </c>
      <c r="EH7" s="121">
        <v>0</v>
      </c>
      <c r="EI7" s="121">
        <v>0</v>
      </c>
      <c r="EJ7" s="121">
        <v>0</v>
      </c>
      <c r="EK7" s="121">
        <v>0</v>
      </c>
      <c r="EL7" s="121">
        <v>0</v>
      </c>
      <c r="EM7" s="121">
        <v>0</v>
      </c>
      <c r="EN7" s="121">
        <v>0</v>
      </c>
      <c r="EO7" s="121">
        <v>0</v>
      </c>
      <c r="EP7" s="121">
        <v>0</v>
      </c>
      <c r="EQ7" s="121">
        <v>0</v>
      </c>
      <c r="ER7" s="165">
        <v>0</v>
      </c>
      <c r="ES7" s="121">
        <v>0</v>
      </c>
      <c r="ET7" s="121">
        <v>0</v>
      </c>
      <c r="EU7" s="121">
        <v>0</v>
      </c>
      <c r="EV7" s="121">
        <v>0</v>
      </c>
      <c r="EW7" s="121">
        <v>0</v>
      </c>
      <c r="EX7" s="121">
        <v>0</v>
      </c>
      <c r="EY7" s="121">
        <v>0</v>
      </c>
      <c r="EZ7" s="121">
        <v>0</v>
      </c>
      <c r="FA7" s="121">
        <v>0</v>
      </c>
      <c r="FB7" s="121">
        <v>0</v>
      </c>
      <c r="FC7" s="121">
        <v>0</v>
      </c>
      <c r="FD7" s="121">
        <v>0</v>
      </c>
      <c r="FE7" s="121">
        <v>0</v>
      </c>
      <c r="FF7" s="121">
        <v>0</v>
      </c>
      <c r="FG7" s="121">
        <v>0</v>
      </c>
      <c r="FH7" s="121">
        <v>0</v>
      </c>
      <c r="FI7" s="121">
        <v>0</v>
      </c>
      <c r="FJ7" s="121">
        <v>0</v>
      </c>
      <c r="FK7" s="121">
        <v>0</v>
      </c>
      <c r="FL7" s="121">
        <v>0</v>
      </c>
      <c r="FM7" s="121">
        <v>0</v>
      </c>
      <c r="FN7" s="121">
        <v>0</v>
      </c>
      <c r="FO7" s="121">
        <v>0</v>
      </c>
      <c r="FP7" s="121">
        <v>0</v>
      </c>
      <c r="FQ7" s="121">
        <v>0</v>
      </c>
      <c r="FR7" s="121">
        <v>0</v>
      </c>
      <c r="FS7" s="121">
        <v>0</v>
      </c>
      <c r="FT7" s="121">
        <v>0</v>
      </c>
      <c r="FU7" s="121">
        <v>0</v>
      </c>
      <c r="FV7" s="121">
        <v>0</v>
      </c>
      <c r="FW7" s="121">
        <v>0</v>
      </c>
      <c r="FX7" s="121">
        <v>0</v>
      </c>
      <c r="FY7" s="121">
        <v>0</v>
      </c>
      <c r="FZ7" s="121">
        <v>0</v>
      </c>
      <c r="GA7" s="121">
        <v>0</v>
      </c>
      <c r="GB7" s="121">
        <v>0</v>
      </c>
      <c r="GC7" s="121">
        <v>0</v>
      </c>
      <c r="GD7" s="121">
        <v>0</v>
      </c>
      <c r="GE7" s="121">
        <v>0</v>
      </c>
      <c r="GF7" s="121">
        <v>0</v>
      </c>
      <c r="GG7" s="121">
        <v>0</v>
      </c>
      <c r="GH7" s="121">
        <v>0</v>
      </c>
      <c r="GI7" s="121">
        <v>0</v>
      </c>
      <c r="GJ7" s="121">
        <v>0</v>
      </c>
      <c r="GK7" s="121">
        <v>0</v>
      </c>
      <c r="GL7" s="121">
        <v>0</v>
      </c>
      <c r="GM7" s="121">
        <v>0</v>
      </c>
      <c r="GN7" s="121">
        <v>0</v>
      </c>
      <c r="GO7" s="121">
        <v>0</v>
      </c>
      <c r="GP7" s="121">
        <v>0</v>
      </c>
      <c r="GQ7" s="121">
        <v>0</v>
      </c>
      <c r="GR7" s="121">
        <v>0</v>
      </c>
      <c r="GS7" s="121">
        <v>0</v>
      </c>
      <c r="GT7" s="121">
        <v>0</v>
      </c>
      <c r="GU7" s="121">
        <v>0</v>
      </c>
      <c r="GV7" s="121">
        <v>0</v>
      </c>
      <c r="GW7" s="121">
        <v>0</v>
      </c>
      <c r="GX7" s="121">
        <v>0</v>
      </c>
      <c r="GY7" s="121">
        <v>0</v>
      </c>
      <c r="GZ7" s="165">
        <v>0</v>
      </c>
      <c r="HA7" s="121">
        <v>0</v>
      </c>
      <c r="HB7" s="121">
        <v>0</v>
      </c>
      <c r="HC7" s="121">
        <v>0</v>
      </c>
      <c r="HD7" s="121">
        <v>0</v>
      </c>
      <c r="HE7" s="121">
        <v>0</v>
      </c>
      <c r="HF7" s="121">
        <v>0</v>
      </c>
      <c r="HG7" s="121">
        <v>0</v>
      </c>
      <c r="HH7" s="121">
        <v>0</v>
      </c>
      <c r="HI7" s="121">
        <v>0</v>
      </c>
      <c r="HJ7" s="118">
        <v>0</v>
      </c>
      <c r="HK7" s="121">
        <v>0</v>
      </c>
      <c r="HL7" s="165">
        <v>0</v>
      </c>
      <c r="HM7" s="121">
        <v>0</v>
      </c>
      <c r="HN7" s="72">
        <v>0</v>
      </c>
    </row>
    <row r="8" spans="1:222" s="34" customFormat="1" ht="15">
      <c r="A8" s="156">
        <v>110.10000000000002</v>
      </c>
      <c r="B8" s="157" t="s">
        <v>12</v>
      </c>
      <c r="C8" s="158">
        <v>13</v>
      </c>
      <c r="D8" s="121">
        <v>0</v>
      </c>
      <c r="E8" s="121">
        <v>6.6</v>
      </c>
      <c r="F8" s="121">
        <v>3.2</v>
      </c>
      <c r="G8" s="121">
        <v>1.5</v>
      </c>
      <c r="H8" s="121">
        <v>8.5</v>
      </c>
      <c r="I8" s="159">
        <v>2.9</v>
      </c>
      <c r="J8" s="159">
        <v>9.5</v>
      </c>
      <c r="K8" s="159">
        <v>44.7</v>
      </c>
      <c r="L8" s="159">
        <v>15</v>
      </c>
      <c r="M8" s="159">
        <v>9.499999999999986</v>
      </c>
      <c r="N8" s="159">
        <v>2.500000000000014</v>
      </c>
      <c r="O8" s="121">
        <v>90.1</v>
      </c>
      <c r="P8" s="122">
        <v>12.2</v>
      </c>
      <c r="Q8" s="121">
        <v>2.2</v>
      </c>
      <c r="R8" s="110">
        <v>14.7</v>
      </c>
      <c r="S8" s="111">
        <v>1.4</v>
      </c>
      <c r="T8" s="110">
        <v>4.2</v>
      </c>
      <c r="U8" s="110">
        <v>8.4</v>
      </c>
      <c r="V8" s="110">
        <v>6.7</v>
      </c>
      <c r="W8" s="110">
        <v>11.7</v>
      </c>
      <c r="X8" s="110">
        <v>4.2</v>
      </c>
      <c r="Y8" s="110">
        <v>38.2</v>
      </c>
      <c r="Z8" s="121">
        <v>1.8999999999999915</v>
      </c>
      <c r="AA8" s="121">
        <v>102.8</v>
      </c>
      <c r="AB8" s="122">
        <f>'[1]StatementII'!$D$12</f>
        <v>2.3</v>
      </c>
      <c r="AC8" s="111">
        <v>21.6</v>
      </c>
      <c r="AD8" s="110">
        <v>5.3</v>
      </c>
      <c r="AE8" s="160">
        <v>5.7</v>
      </c>
      <c r="AF8" s="121">
        <v>6.2</v>
      </c>
      <c r="AG8" s="110">
        <v>5.6</v>
      </c>
      <c r="AH8" s="111">
        <v>1.999999999999993</v>
      </c>
      <c r="AI8" s="161">
        <v>5.70000000000001</v>
      </c>
      <c r="AJ8" s="110">
        <v>36.9</v>
      </c>
      <c r="AK8" s="110">
        <v>17.3</v>
      </c>
      <c r="AL8" s="110">
        <v>422.6</v>
      </c>
      <c r="AM8" s="162">
        <v>85.9</v>
      </c>
      <c r="AN8" s="119">
        <v>0</v>
      </c>
      <c r="AO8" s="111">
        <v>6.9</v>
      </c>
      <c r="AP8" s="111">
        <v>30.6</v>
      </c>
      <c r="AQ8" s="110">
        <v>6.1</v>
      </c>
      <c r="AR8" s="110">
        <v>16.5</v>
      </c>
      <c r="AS8" s="111">
        <v>24.9</v>
      </c>
      <c r="AT8" s="163">
        <v>48.8</v>
      </c>
      <c r="AU8" s="111">
        <v>21.1</v>
      </c>
      <c r="AV8" s="159">
        <v>21.6</v>
      </c>
      <c r="AW8" s="111">
        <v>41.3</v>
      </c>
      <c r="AX8" s="111">
        <v>19.1</v>
      </c>
      <c r="AY8" s="164">
        <v>150.8</v>
      </c>
      <c r="AZ8" s="165">
        <v>57.5</v>
      </c>
      <c r="BA8" s="110">
        <v>11.599999999999994</v>
      </c>
      <c r="BB8" s="160">
        <v>22.30000000000001</v>
      </c>
      <c r="BC8" s="110">
        <v>15</v>
      </c>
      <c r="BD8" s="160">
        <v>17.599999999999994</v>
      </c>
      <c r="BE8" s="111">
        <v>27.5</v>
      </c>
      <c r="BF8" s="160">
        <v>2.900000000000034</v>
      </c>
      <c r="BG8" s="111">
        <v>96.4</v>
      </c>
      <c r="BH8" s="110">
        <v>33.39999999999998</v>
      </c>
      <c r="BI8" s="160">
        <v>46.30000000000001</v>
      </c>
      <c r="BJ8" s="110">
        <v>77.70000000000005</v>
      </c>
      <c r="BK8" s="110">
        <v>63.19999999999999</v>
      </c>
      <c r="BL8" s="122">
        <v>26.7</v>
      </c>
      <c r="BM8" s="110">
        <v>27.3</v>
      </c>
      <c r="BN8" s="110">
        <v>24</v>
      </c>
      <c r="BO8" s="110">
        <v>39.30000000000001</v>
      </c>
      <c r="BP8" s="111">
        <v>27.30000000000001</v>
      </c>
      <c r="BQ8" s="111">
        <v>27.19999999999996</v>
      </c>
      <c r="BR8" s="160">
        <v>18.5</v>
      </c>
      <c r="BS8" s="160">
        <v>21.00000000000003</v>
      </c>
      <c r="BT8" s="160">
        <v>12.599999999999994</v>
      </c>
      <c r="BU8" s="110">
        <v>0.799999999999983</v>
      </c>
      <c r="BV8" s="110">
        <v>17.900000000000034</v>
      </c>
      <c r="BW8" s="110">
        <v>20.499999999999943</v>
      </c>
      <c r="BX8" s="166">
        <v>81.72</v>
      </c>
      <c r="BY8" s="160">
        <v>2.3799999999999955</v>
      </c>
      <c r="BZ8" s="160">
        <v>15.200000000000017</v>
      </c>
      <c r="CA8" s="110">
        <v>3.4000000000000057</v>
      </c>
      <c r="CB8" s="110">
        <v>47.19999999999999</v>
      </c>
      <c r="CC8" s="160">
        <v>17.399999999999977</v>
      </c>
      <c r="CD8" s="160">
        <v>15.200000000000017</v>
      </c>
      <c r="CE8" s="160">
        <v>21.099999999999994</v>
      </c>
      <c r="CF8" s="110">
        <v>14.800000000000011</v>
      </c>
      <c r="CG8" s="160">
        <v>2.3000000000000114</v>
      </c>
      <c r="CH8" s="160">
        <v>37.29999999999998</v>
      </c>
      <c r="CI8" s="111">
        <v>65</v>
      </c>
      <c r="CJ8" s="122">
        <v>31.000000000000004</v>
      </c>
      <c r="CK8" s="110">
        <v>2.199999999999992</v>
      </c>
      <c r="CL8" s="121">
        <v>2.6000000000000085</v>
      </c>
      <c r="CM8" s="127">
        <v>3.1999999999999957</v>
      </c>
      <c r="CN8" s="160">
        <v>27.099999999999994</v>
      </c>
      <c r="CO8" s="111">
        <v>6.000000000000014</v>
      </c>
      <c r="CP8" s="110">
        <v>23.09999999999998</v>
      </c>
      <c r="CQ8" s="160">
        <v>1.8000000000000114</v>
      </c>
      <c r="CR8" s="160">
        <v>23.200000000000003</v>
      </c>
      <c r="CS8" s="160">
        <v>14.799999999999997</v>
      </c>
      <c r="CT8" s="160">
        <v>3.5999999999999943</v>
      </c>
      <c r="CU8" s="110">
        <v>100.30000000000001</v>
      </c>
      <c r="CV8" s="125">
        <v>1</v>
      </c>
      <c r="CW8" s="121">
        <v>2.1000000000000005</v>
      </c>
      <c r="CX8" s="121">
        <v>6.3999999999999995</v>
      </c>
      <c r="CY8" s="111">
        <v>6.800000000000001</v>
      </c>
      <c r="CZ8" s="111">
        <v>46.2</v>
      </c>
      <c r="DA8" s="160">
        <v>5.299999999999997</v>
      </c>
      <c r="DB8" s="111">
        <v>8.799999999999997</v>
      </c>
      <c r="DC8" s="167">
        <v>50.599999999999994</v>
      </c>
      <c r="DD8" s="160">
        <v>-1.09999999999998</v>
      </c>
      <c r="DE8" s="160">
        <v>31.700000000000003</v>
      </c>
      <c r="DF8" s="110">
        <v>43.19999999999999</v>
      </c>
      <c r="DG8" s="168">
        <v>77.69999999999999</v>
      </c>
      <c r="DH8" s="122">
        <v>36.7</v>
      </c>
      <c r="DI8" s="121">
        <v>7.900000000000006</v>
      </c>
      <c r="DJ8" s="127">
        <v>13.599999999999994</v>
      </c>
      <c r="DK8" s="169">
        <v>10</v>
      </c>
      <c r="DL8" s="127">
        <v>20.499999999999986</v>
      </c>
      <c r="DM8" s="156">
        <v>11.700000000000003</v>
      </c>
      <c r="DN8" s="160">
        <v>32.79999999999998</v>
      </c>
      <c r="DO8" s="160">
        <v>11.700000000000017</v>
      </c>
      <c r="DP8" s="111">
        <v>51.900000000000006</v>
      </c>
      <c r="DQ8" s="110">
        <v>18.299999999999983</v>
      </c>
      <c r="DR8" s="160">
        <v>16.80000000000001</v>
      </c>
      <c r="DS8" s="160">
        <v>83.69999999999996</v>
      </c>
      <c r="DT8" s="166">
        <v>3.1999999999999997</v>
      </c>
      <c r="DU8" s="160">
        <v>15.900000000000002</v>
      </c>
      <c r="DV8" s="110">
        <v>9.100000000000001</v>
      </c>
      <c r="DW8" s="118">
        <v>9.299999999999997</v>
      </c>
      <c r="DX8" s="160">
        <v>28.200000000000003</v>
      </c>
      <c r="DY8" s="160">
        <v>15.499999999999986</v>
      </c>
      <c r="DZ8" s="160">
        <v>19.60000000000001</v>
      </c>
      <c r="EA8" s="156">
        <v>20.599999999999994</v>
      </c>
      <c r="EB8" s="156">
        <v>16.799999999999997</v>
      </c>
      <c r="EC8" s="160">
        <v>15.300000000000011</v>
      </c>
      <c r="ED8" s="160">
        <v>20</v>
      </c>
      <c r="EE8" s="170">
        <v>123.30000000000001</v>
      </c>
      <c r="EF8" s="166">
        <v>38.7</v>
      </c>
      <c r="EG8" s="121">
        <v>13.299999999999997</v>
      </c>
      <c r="EH8" s="160">
        <v>22.5</v>
      </c>
      <c r="EI8" s="160">
        <v>12.5</v>
      </c>
      <c r="EJ8" s="160">
        <v>54.099999999999994</v>
      </c>
      <c r="EK8" s="160">
        <v>17.900000000000006</v>
      </c>
      <c r="EL8" s="160">
        <v>11.800000000000011</v>
      </c>
      <c r="EM8" s="160">
        <v>24.19999999999999</v>
      </c>
      <c r="EN8" s="156">
        <v>23.5</v>
      </c>
      <c r="EO8" s="160">
        <v>11.300000000000011</v>
      </c>
      <c r="EP8" s="160">
        <v>33.69999999999999</v>
      </c>
      <c r="EQ8" s="160">
        <v>26.399999999999977</v>
      </c>
      <c r="ER8" s="119">
        <v>144.3</v>
      </c>
      <c r="ES8" s="111">
        <v>13.599999999999994</v>
      </c>
      <c r="ET8" s="111">
        <v>15.399999999999977</v>
      </c>
      <c r="EU8" s="156">
        <v>14.100000000000023</v>
      </c>
      <c r="EV8" s="111">
        <v>15</v>
      </c>
      <c r="EW8" s="111">
        <v>19.99999999999997</v>
      </c>
      <c r="EX8" s="111">
        <v>17.100000000000023</v>
      </c>
      <c r="EY8" s="111">
        <v>22.19999999999999</v>
      </c>
      <c r="EZ8" s="118">
        <v>16.500000000000057</v>
      </c>
      <c r="FA8" s="111">
        <v>18.5</v>
      </c>
      <c r="FB8" s="160">
        <v>23</v>
      </c>
      <c r="FC8" s="160">
        <v>19.699999999999932</v>
      </c>
      <c r="FD8" s="119">
        <v>135.1</v>
      </c>
      <c r="FE8" s="111">
        <v>12.000000000000028</v>
      </c>
      <c r="FF8" s="111">
        <v>15.499999999999972</v>
      </c>
      <c r="FG8" s="111">
        <v>21.80000000000001</v>
      </c>
      <c r="FH8" s="111">
        <v>17.19999999999999</v>
      </c>
      <c r="FI8" s="111">
        <v>26.30000000000001</v>
      </c>
      <c r="FJ8" s="118">
        <v>21.700000000000017</v>
      </c>
      <c r="FK8" s="118">
        <v>9.699999999999989</v>
      </c>
      <c r="FL8" s="156">
        <v>15.099999999999966</v>
      </c>
      <c r="FM8" s="111">
        <v>14.100000000000023</v>
      </c>
      <c r="FN8" s="160">
        <v>14.100000000000023</v>
      </c>
      <c r="FO8" s="110">
        <v>117.59999999999997</v>
      </c>
      <c r="FP8" s="119">
        <v>3.8</v>
      </c>
      <c r="FQ8" s="111">
        <v>6.000000000000001</v>
      </c>
      <c r="FR8" s="110">
        <v>6.699999999999999</v>
      </c>
      <c r="FS8" s="110">
        <v>6.299999999999997</v>
      </c>
      <c r="FT8" s="110">
        <v>20.10000000000001</v>
      </c>
      <c r="FU8" s="111">
        <v>10.499999999999993</v>
      </c>
      <c r="FV8" s="118">
        <v>9.899999999999999</v>
      </c>
      <c r="FW8" s="111">
        <v>8</v>
      </c>
      <c r="FX8" s="111">
        <v>11.799999999999997</v>
      </c>
      <c r="FY8" s="111">
        <v>13.300000000000011</v>
      </c>
      <c r="FZ8" s="111">
        <v>89.1</v>
      </c>
      <c r="GA8" s="111">
        <v>223.5</v>
      </c>
      <c r="GB8" s="119">
        <v>168.8</v>
      </c>
      <c r="GC8" s="111">
        <v>7.899999999999977</v>
      </c>
      <c r="GD8" s="111">
        <v>6.900000000000006</v>
      </c>
      <c r="GE8" s="172">
        <v>8.400000000000006</v>
      </c>
      <c r="GF8" s="111">
        <v>8.700000000000017</v>
      </c>
      <c r="GG8" s="111">
        <v>12.5</v>
      </c>
      <c r="GH8" s="111">
        <v>8.099999999999966</v>
      </c>
      <c r="GI8" s="110">
        <v>25.900000000000034</v>
      </c>
      <c r="GJ8" s="111">
        <v>11.69999999999996</v>
      </c>
      <c r="GK8" s="110">
        <v>15.699999999999989</v>
      </c>
      <c r="GL8" s="110">
        <v>29.600000000000023</v>
      </c>
      <c r="GM8" s="110">
        <v>39.50000000000006</v>
      </c>
      <c r="GN8" s="55">
        <v>125.7</v>
      </c>
      <c r="GO8" s="47">
        <v>8.600000000000009</v>
      </c>
      <c r="GP8" s="47">
        <v>11.399999999999977</v>
      </c>
      <c r="GQ8" s="47">
        <v>16.700000000000017</v>
      </c>
      <c r="GR8" s="47">
        <v>11.900000000000006</v>
      </c>
      <c r="GS8" s="47">
        <v>10.5</v>
      </c>
      <c r="GT8" s="47">
        <v>8.099999999999966</v>
      </c>
      <c r="GU8" s="47">
        <v>10.500000000000028</v>
      </c>
      <c r="GV8" s="47">
        <v>17</v>
      </c>
      <c r="GW8" s="45">
        <v>10.599999999999994</v>
      </c>
      <c r="GX8" s="47">
        <v>11.800000000000011</v>
      </c>
      <c r="GY8" s="47">
        <v>18.099999999999966</v>
      </c>
      <c r="GZ8" s="130">
        <v>63.800000000000004</v>
      </c>
      <c r="HA8" s="45">
        <v>8.500000000000007</v>
      </c>
      <c r="HB8" s="45">
        <v>15.399999999999991</v>
      </c>
      <c r="HC8" s="45">
        <v>10.099999999999994</v>
      </c>
      <c r="HD8" s="45">
        <v>11.200000000000003</v>
      </c>
      <c r="HE8" s="45">
        <v>8.199999999999989</v>
      </c>
      <c r="HF8" s="45">
        <v>11.400000000000006</v>
      </c>
      <c r="HG8" s="45">
        <v>8.299999999999983</v>
      </c>
      <c r="HH8" s="45">
        <v>8.100000000000023</v>
      </c>
      <c r="HI8" s="47">
        <v>14.899999999999977</v>
      </c>
      <c r="HJ8" s="47">
        <v>8.200000000000017</v>
      </c>
      <c r="HK8" s="45">
        <v>27.399999999999977</v>
      </c>
      <c r="HL8" s="130">
        <v>66.39999999999999</v>
      </c>
      <c r="HM8" s="72">
        <v>6.799999999999997</v>
      </c>
      <c r="HN8" s="72">
        <v>8.500000000000014</v>
      </c>
    </row>
    <row r="9" spans="1:222" s="66" customFormat="1" ht="15.75">
      <c r="A9" s="171">
        <v>260.3000000000002</v>
      </c>
      <c r="B9" s="231" t="s">
        <v>13</v>
      </c>
      <c r="C9" s="183">
        <v>14</v>
      </c>
      <c r="D9" s="124">
        <v>16</v>
      </c>
      <c r="E9" s="124">
        <v>17</v>
      </c>
      <c r="F9" s="124">
        <v>140.1</v>
      </c>
      <c r="G9" s="124">
        <v>18.7</v>
      </c>
      <c r="H9" s="124">
        <v>36</v>
      </c>
      <c r="I9" s="232">
        <v>27.7</v>
      </c>
      <c r="J9" s="232">
        <v>20.6</v>
      </c>
      <c r="K9" s="232">
        <v>47.7</v>
      </c>
      <c r="L9" s="232">
        <v>28.1</v>
      </c>
      <c r="M9" s="232">
        <v>21.4</v>
      </c>
      <c r="N9" s="232">
        <v>35.50000000000006</v>
      </c>
      <c r="O9" s="124">
        <v>57.4</v>
      </c>
      <c r="P9" s="113">
        <v>69.8</v>
      </c>
      <c r="Q9" s="124">
        <v>29.1</v>
      </c>
      <c r="R9" s="108">
        <v>60.1</v>
      </c>
      <c r="S9" s="116">
        <v>15.1</v>
      </c>
      <c r="T9" s="108">
        <v>25.1</v>
      </c>
      <c r="U9" s="108">
        <v>17</v>
      </c>
      <c r="V9" s="108">
        <v>18.7</v>
      </c>
      <c r="W9" s="108">
        <v>25.1</v>
      </c>
      <c r="X9" s="108">
        <v>20.3</v>
      </c>
      <c r="Y9" s="108">
        <v>41.2000000000001</v>
      </c>
      <c r="Z9" s="124">
        <v>10.499999999999943</v>
      </c>
      <c r="AA9" s="124">
        <v>20.4</v>
      </c>
      <c r="AB9" s="113">
        <f>'[1]StatementII'!$D$13</f>
        <v>21.200000000000003</v>
      </c>
      <c r="AC9" s="116">
        <v>53.7</v>
      </c>
      <c r="AD9" s="108">
        <v>52</v>
      </c>
      <c r="AE9" s="174">
        <v>29.4</v>
      </c>
      <c r="AF9" s="124">
        <v>28.2</v>
      </c>
      <c r="AG9" s="108">
        <v>31.1</v>
      </c>
      <c r="AH9" s="108">
        <v>27.7</v>
      </c>
      <c r="AI9" s="233">
        <v>13.5</v>
      </c>
      <c r="AJ9" s="108">
        <v>15.9</v>
      </c>
      <c r="AK9" s="108">
        <v>32.1</v>
      </c>
      <c r="AL9" s="108">
        <v>27.6</v>
      </c>
      <c r="AM9" s="234">
        <v>26.6</v>
      </c>
      <c r="AN9" s="113">
        <v>13.4</v>
      </c>
      <c r="AO9" s="116">
        <v>16.7</v>
      </c>
      <c r="AP9" s="116">
        <v>24.7</v>
      </c>
      <c r="AQ9" s="108">
        <v>18.2</v>
      </c>
      <c r="AR9" s="108">
        <v>17.5</v>
      </c>
      <c r="AS9" s="116">
        <v>20.1</v>
      </c>
      <c r="AT9" s="235">
        <v>29</v>
      </c>
      <c r="AU9" s="116">
        <v>19</v>
      </c>
      <c r="AV9" s="232">
        <v>28.3</v>
      </c>
      <c r="AW9" s="116">
        <v>16.7</v>
      </c>
      <c r="AX9" s="116">
        <v>35.6</v>
      </c>
      <c r="AY9" s="236">
        <v>128.4</v>
      </c>
      <c r="AZ9" s="188">
        <v>11.700000000000001</v>
      </c>
      <c r="BA9" s="108">
        <v>16.299999999999997</v>
      </c>
      <c r="BB9" s="174">
        <v>20.4</v>
      </c>
      <c r="BC9" s="108">
        <v>83.70000000000002</v>
      </c>
      <c r="BD9" s="174">
        <v>12.999999999999972</v>
      </c>
      <c r="BE9" s="116">
        <v>17.900000000000006</v>
      </c>
      <c r="BF9" s="174">
        <v>20.19999999999999</v>
      </c>
      <c r="BG9" s="116">
        <v>32.2</v>
      </c>
      <c r="BH9" s="108">
        <v>29.700000000000017</v>
      </c>
      <c r="BI9" s="174">
        <v>32.599999999999966</v>
      </c>
      <c r="BJ9" s="108">
        <v>29.299999999999955</v>
      </c>
      <c r="BK9" s="108">
        <v>50.7000000000001</v>
      </c>
      <c r="BL9" s="113">
        <v>29.7</v>
      </c>
      <c r="BM9" s="108">
        <v>26.3</v>
      </c>
      <c r="BN9" s="108">
        <v>24.500000000000014</v>
      </c>
      <c r="BO9" s="108">
        <v>15.599999999999994</v>
      </c>
      <c r="BP9" s="116">
        <v>20.799999999999997</v>
      </c>
      <c r="BQ9" s="116">
        <v>48.69999999999999</v>
      </c>
      <c r="BR9" s="174">
        <v>22</v>
      </c>
      <c r="BS9" s="174">
        <v>21.80000000000001</v>
      </c>
      <c r="BT9" s="174">
        <v>24</v>
      </c>
      <c r="BU9" s="108">
        <v>28.200000000000017</v>
      </c>
      <c r="BV9" s="108">
        <v>22.099999999999966</v>
      </c>
      <c r="BW9" s="116">
        <v>40.00000000000006</v>
      </c>
      <c r="BX9" s="173">
        <v>37.50000000000001</v>
      </c>
      <c r="BY9" s="174">
        <v>19.29999999999999</v>
      </c>
      <c r="BZ9" s="174">
        <v>18.099999999999994</v>
      </c>
      <c r="CA9" s="108">
        <v>15.40000000000002</v>
      </c>
      <c r="CB9" s="108">
        <v>54.599999999999994</v>
      </c>
      <c r="CC9" s="174">
        <v>21.5</v>
      </c>
      <c r="CD9" s="174">
        <v>30.5</v>
      </c>
      <c r="CE9" s="174">
        <v>123.49999999999997</v>
      </c>
      <c r="CF9" s="108">
        <v>16.700000000000045</v>
      </c>
      <c r="CG9" s="174">
        <v>26.30000000000001</v>
      </c>
      <c r="CH9" s="174">
        <v>29.499999999999943</v>
      </c>
      <c r="CI9" s="116">
        <v>31.19999999999999</v>
      </c>
      <c r="CJ9" s="113">
        <v>29.6</v>
      </c>
      <c r="CK9" s="108">
        <v>10.899999999999999</v>
      </c>
      <c r="CL9" s="124">
        <v>16.1</v>
      </c>
      <c r="CM9" s="189">
        <v>18.20000000000001</v>
      </c>
      <c r="CN9" s="174">
        <v>19.49999999999997</v>
      </c>
      <c r="CO9" s="108">
        <v>22.60000000000001</v>
      </c>
      <c r="CP9" s="108">
        <v>34.7</v>
      </c>
      <c r="CQ9" s="174">
        <v>42.19999999999999</v>
      </c>
      <c r="CR9" s="174">
        <v>20.5</v>
      </c>
      <c r="CS9" s="174">
        <v>17.900000000000006</v>
      </c>
      <c r="CT9" s="174">
        <v>17.80000000000001</v>
      </c>
      <c r="CU9" s="108">
        <v>62.900000000000034</v>
      </c>
      <c r="CV9" s="202">
        <v>15.7</v>
      </c>
      <c r="CW9" s="124">
        <v>15.900000000000002</v>
      </c>
      <c r="CX9" s="124">
        <v>21.499999999999993</v>
      </c>
      <c r="CY9" s="116">
        <v>43.30000000000001</v>
      </c>
      <c r="CZ9" s="116">
        <v>14</v>
      </c>
      <c r="DA9" s="174">
        <v>16</v>
      </c>
      <c r="DB9" s="116">
        <v>17.5</v>
      </c>
      <c r="DC9" s="200">
        <v>15.599999999999994</v>
      </c>
      <c r="DD9" s="174">
        <v>37.69999999999999</v>
      </c>
      <c r="DE9" s="174">
        <v>19.500000000000057</v>
      </c>
      <c r="DF9" s="108">
        <v>16.799999999999955</v>
      </c>
      <c r="DG9" s="114">
        <v>75.39999999999998</v>
      </c>
      <c r="DH9" s="113">
        <v>16.299999999999997</v>
      </c>
      <c r="DI9" s="124">
        <v>21.1</v>
      </c>
      <c r="DJ9" s="189">
        <v>27.1</v>
      </c>
      <c r="DK9" s="192">
        <v>31.5</v>
      </c>
      <c r="DL9" s="189">
        <v>20.900000000000006</v>
      </c>
      <c r="DM9" s="171">
        <v>29.099999999999994</v>
      </c>
      <c r="DN9" s="174">
        <v>21.899999999999977</v>
      </c>
      <c r="DO9" s="174">
        <v>24.5</v>
      </c>
      <c r="DP9" s="116">
        <v>33.700000000000045</v>
      </c>
      <c r="DQ9" s="108">
        <v>18.5</v>
      </c>
      <c r="DR9" s="174">
        <v>18</v>
      </c>
      <c r="DS9" s="174">
        <v>42.69999999999999</v>
      </c>
      <c r="DT9" s="173">
        <v>17.3</v>
      </c>
      <c r="DU9" s="174">
        <v>25.099999999999998</v>
      </c>
      <c r="DV9" s="108">
        <v>23.199999999999996</v>
      </c>
      <c r="DW9" s="120">
        <v>16.700000000000003</v>
      </c>
      <c r="DX9" s="174">
        <v>16.599999999999994</v>
      </c>
      <c r="DY9" s="174">
        <v>31.60000000000001</v>
      </c>
      <c r="DZ9" s="174">
        <v>20.30000000000001</v>
      </c>
      <c r="EA9" s="171">
        <v>19.5</v>
      </c>
      <c r="EB9" s="171">
        <v>33.19999999999999</v>
      </c>
      <c r="EC9" s="174">
        <v>26.599999999999966</v>
      </c>
      <c r="ED9" s="174">
        <v>18.90000000000009</v>
      </c>
      <c r="EE9" s="191">
        <v>47.39999999999998</v>
      </c>
      <c r="EF9" s="173">
        <v>22.5</v>
      </c>
      <c r="EG9" s="124">
        <v>18</v>
      </c>
      <c r="EH9" s="174">
        <v>37.400000000000006</v>
      </c>
      <c r="EI9" s="174">
        <v>21.900000000000006</v>
      </c>
      <c r="EJ9" s="174">
        <v>21.099999999999994</v>
      </c>
      <c r="EK9" s="174">
        <v>107.9</v>
      </c>
      <c r="EL9" s="174">
        <v>35.39999999999998</v>
      </c>
      <c r="EM9" s="174">
        <v>22.400000000000034</v>
      </c>
      <c r="EN9" s="171">
        <v>43.69999999999993</v>
      </c>
      <c r="EO9" s="174">
        <v>44.700000000000045</v>
      </c>
      <c r="EP9" s="174">
        <v>24.80000000000001</v>
      </c>
      <c r="EQ9" s="174">
        <v>69.39999999999998</v>
      </c>
      <c r="ER9" s="117">
        <v>21.4</v>
      </c>
      <c r="ES9" s="116">
        <v>23.20000000000001</v>
      </c>
      <c r="ET9" s="116">
        <v>37.19999999999999</v>
      </c>
      <c r="EU9" s="171">
        <v>47.000000000000014</v>
      </c>
      <c r="EV9" s="116">
        <v>25.599999999999994</v>
      </c>
      <c r="EW9" s="116">
        <v>126.20000000000002</v>
      </c>
      <c r="EX9" s="116">
        <v>40.19999999999999</v>
      </c>
      <c r="EY9" s="116">
        <v>24.30000000000001</v>
      </c>
      <c r="EZ9" s="120">
        <v>47.599999999999966</v>
      </c>
      <c r="FA9" s="116">
        <v>31.999999999999943</v>
      </c>
      <c r="FB9" s="174">
        <v>30.20000000000016</v>
      </c>
      <c r="FC9" s="174">
        <v>105.39999999999986</v>
      </c>
      <c r="FD9" s="117">
        <v>30</v>
      </c>
      <c r="FE9" s="116">
        <v>27.700000000000003</v>
      </c>
      <c r="FF9" s="116">
        <v>43.2</v>
      </c>
      <c r="FG9" s="116">
        <v>33.99999999999997</v>
      </c>
      <c r="FH9" s="116">
        <v>111.69999999999999</v>
      </c>
      <c r="FI9" s="116">
        <v>60.30000000000001</v>
      </c>
      <c r="FJ9" s="120">
        <v>37.00000000000006</v>
      </c>
      <c r="FK9" s="120">
        <v>25</v>
      </c>
      <c r="FL9" s="171">
        <v>47.69999999999999</v>
      </c>
      <c r="FM9" s="116">
        <v>38.39999999999998</v>
      </c>
      <c r="FN9" s="174">
        <v>37.69999999999999</v>
      </c>
      <c r="FO9" s="108">
        <v>96.50000000000006</v>
      </c>
      <c r="FP9" s="117">
        <v>35.5</v>
      </c>
      <c r="FQ9" s="116">
        <v>35.7</v>
      </c>
      <c r="FR9" s="108">
        <v>78.8</v>
      </c>
      <c r="FS9" s="108">
        <v>130.2</v>
      </c>
      <c r="FT9" s="108">
        <v>121.29999999999995</v>
      </c>
      <c r="FU9" s="116">
        <v>42.60000000000008</v>
      </c>
      <c r="FV9" s="120">
        <v>61.30000000000001</v>
      </c>
      <c r="FW9" s="116">
        <v>26.89999999999992</v>
      </c>
      <c r="FX9" s="116">
        <v>49</v>
      </c>
      <c r="FY9" s="116">
        <v>35.30000000000007</v>
      </c>
      <c r="FZ9" s="116">
        <v>0.1999999999999318</v>
      </c>
      <c r="GA9" s="116">
        <v>99.80000000000007</v>
      </c>
      <c r="GB9" s="117">
        <v>63.5</v>
      </c>
      <c r="GC9" s="116">
        <v>36.70000000000002</v>
      </c>
      <c r="GD9" s="116">
        <v>65.49999999999997</v>
      </c>
      <c r="GE9" s="193">
        <v>46.29999999999998</v>
      </c>
      <c r="GF9" s="116">
        <v>45.70000000000002</v>
      </c>
      <c r="GG9" s="116">
        <v>216.60000000000002</v>
      </c>
      <c r="GH9" s="116">
        <v>77.49999999999994</v>
      </c>
      <c r="GI9" s="108">
        <v>43.30000000000007</v>
      </c>
      <c r="GJ9" s="116">
        <v>56.10000000000002</v>
      </c>
      <c r="GK9" s="108">
        <v>45.89999999999998</v>
      </c>
      <c r="GL9" s="108">
        <v>54.60000000000002</v>
      </c>
      <c r="GM9" s="108">
        <v>215.4000000000001</v>
      </c>
      <c r="GN9" s="65">
        <v>62.60000000000001</v>
      </c>
      <c r="GO9" s="44">
        <v>41.89999999999999</v>
      </c>
      <c r="GP9" s="44">
        <v>62.099999999999994</v>
      </c>
      <c r="GQ9" s="44">
        <v>40.599999999999994</v>
      </c>
      <c r="GR9" s="44">
        <v>408.8</v>
      </c>
      <c r="GS9" s="44">
        <v>109.10000000000002</v>
      </c>
      <c r="GT9" s="44">
        <v>90.10000000000014</v>
      </c>
      <c r="GU9" s="44">
        <v>72.99999999999977</v>
      </c>
      <c r="GV9" s="44">
        <v>96.40000000000009</v>
      </c>
      <c r="GW9" s="62">
        <v>52.30000000000007</v>
      </c>
      <c r="GX9" s="44">
        <v>65.40000000000009</v>
      </c>
      <c r="GY9" s="44">
        <v>110.39999999999986</v>
      </c>
      <c r="GZ9" s="134">
        <v>73.6</v>
      </c>
      <c r="HA9" s="62">
        <v>61.70000000000002</v>
      </c>
      <c r="HB9" s="62">
        <v>86.89999999999998</v>
      </c>
      <c r="HC9" s="62">
        <v>524.9000000000001</v>
      </c>
      <c r="HD9" s="62">
        <v>76.99999999999989</v>
      </c>
      <c r="HE9" s="62">
        <v>113.20000000000005</v>
      </c>
      <c r="HF9" s="62">
        <v>109.70000000000005</v>
      </c>
      <c r="HG9" s="62">
        <v>81.89999999999986</v>
      </c>
      <c r="HH9" s="62">
        <v>94.20000000000005</v>
      </c>
      <c r="HI9" s="44">
        <v>79.69999999999982</v>
      </c>
      <c r="HJ9" s="44">
        <v>75.00000000000045</v>
      </c>
      <c r="HK9" s="62">
        <v>148.99999999999977</v>
      </c>
      <c r="HL9" s="134">
        <v>137.39999999999998</v>
      </c>
      <c r="HM9" s="131">
        <v>71.10000000000002</v>
      </c>
      <c r="HN9" s="131">
        <v>91</v>
      </c>
    </row>
    <row r="10" spans="1:222" s="66" customFormat="1" ht="15.75">
      <c r="A10" s="174">
        <v>69.10000000000002</v>
      </c>
      <c r="B10" s="182" t="s">
        <v>14</v>
      </c>
      <c r="C10" s="183">
        <v>2</v>
      </c>
      <c r="D10" s="175">
        <f>SUM(D11,D12:D17)</f>
        <v>132</v>
      </c>
      <c r="E10" s="175">
        <f aca="true" t="shared" si="8" ref="E10:AA10">SUM(E11,E12:E17)</f>
        <v>137</v>
      </c>
      <c r="F10" s="175">
        <f t="shared" si="8"/>
        <v>209.4</v>
      </c>
      <c r="G10" s="175">
        <f t="shared" si="8"/>
        <v>221.39999999999998</v>
      </c>
      <c r="H10" s="175">
        <f t="shared" si="8"/>
        <v>186.5</v>
      </c>
      <c r="I10" s="175">
        <f t="shared" si="8"/>
        <v>255.90000000000003</v>
      </c>
      <c r="J10" s="175">
        <f t="shared" si="8"/>
        <v>240.8</v>
      </c>
      <c r="K10" s="175">
        <f t="shared" si="8"/>
        <v>212.40000000000006</v>
      </c>
      <c r="L10" s="175">
        <f t="shared" si="8"/>
        <v>267.7999999999999</v>
      </c>
      <c r="M10" s="175">
        <f t="shared" si="8"/>
        <v>244.30000000000007</v>
      </c>
      <c r="N10" s="175">
        <f t="shared" si="8"/>
        <v>221.99999999999991</v>
      </c>
      <c r="O10" s="175">
        <f t="shared" si="8"/>
        <v>339.9000000000001</v>
      </c>
      <c r="P10" s="214">
        <f t="shared" si="8"/>
        <v>174.39999999999998</v>
      </c>
      <c r="Q10" s="175">
        <f t="shared" si="8"/>
        <v>198.4</v>
      </c>
      <c r="R10" s="175">
        <f t="shared" si="8"/>
        <v>328</v>
      </c>
      <c r="S10" s="175">
        <f t="shared" si="8"/>
        <v>255.89999999999998</v>
      </c>
      <c r="T10" s="175">
        <f t="shared" si="8"/>
        <v>293.6</v>
      </c>
      <c r="U10" s="175">
        <f t="shared" si="8"/>
        <v>328.30000000000007</v>
      </c>
      <c r="V10" s="175">
        <f t="shared" si="8"/>
        <v>296.19999999999993</v>
      </c>
      <c r="W10" s="175">
        <f t="shared" si="8"/>
        <v>394.30000000000007</v>
      </c>
      <c r="X10" s="175">
        <f t="shared" si="8"/>
        <v>290.30000000000007</v>
      </c>
      <c r="Y10" s="175">
        <f t="shared" si="8"/>
        <v>345.20000000000005</v>
      </c>
      <c r="Z10" s="175">
        <f t="shared" si="8"/>
        <v>422.69999999999993</v>
      </c>
      <c r="AA10" s="175">
        <f t="shared" si="8"/>
        <v>562.7</v>
      </c>
      <c r="AB10" s="113">
        <f aca="true" t="shared" si="9" ref="AB10:AN10">SUM(AB11:AB17)</f>
        <v>376.8</v>
      </c>
      <c r="AC10" s="108">
        <f t="shared" si="9"/>
        <v>476.20000000000005</v>
      </c>
      <c r="AD10" s="108">
        <f t="shared" si="9"/>
        <v>407.3</v>
      </c>
      <c r="AE10" s="108">
        <f t="shared" si="9"/>
        <v>547.9</v>
      </c>
      <c r="AF10" s="108">
        <f t="shared" si="9"/>
        <v>517.6</v>
      </c>
      <c r="AG10" s="108">
        <f t="shared" si="9"/>
        <v>404.2</v>
      </c>
      <c r="AH10" s="108">
        <f t="shared" si="9"/>
        <v>490.4</v>
      </c>
      <c r="AI10" s="108">
        <f t="shared" si="9"/>
        <v>361.1000000000001</v>
      </c>
      <c r="AJ10" s="108">
        <f t="shared" si="9"/>
        <v>464.8999999999998</v>
      </c>
      <c r="AK10" s="116">
        <f t="shared" si="9"/>
        <v>488.70000000000016</v>
      </c>
      <c r="AL10" s="116">
        <f t="shared" si="9"/>
        <v>404.9999999999999</v>
      </c>
      <c r="AM10" s="192">
        <f>SUM(AM11:AM17)</f>
        <v>614.6</v>
      </c>
      <c r="AN10" s="117">
        <f t="shared" si="9"/>
        <v>280.20000000000005</v>
      </c>
      <c r="AO10" s="175">
        <f aca="true" t="shared" si="10" ref="AO10:AT10">SUM(AO11:AO17)</f>
        <v>391.5</v>
      </c>
      <c r="AP10" s="175">
        <f t="shared" si="10"/>
        <v>447.29999999999995</v>
      </c>
      <c r="AQ10" s="175">
        <f t="shared" si="10"/>
        <v>472.40000000000003</v>
      </c>
      <c r="AR10" s="175">
        <f t="shared" si="10"/>
        <v>417.1</v>
      </c>
      <c r="AS10" s="175">
        <f t="shared" si="10"/>
        <v>418.9</v>
      </c>
      <c r="AT10" s="175">
        <f t="shared" si="10"/>
        <v>499</v>
      </c>
      <c r="AU10" s="175">
        <f aca="true" t="shared" si="11" ref="AU10:BW10">SUM(AU11:AU17)</f>
        <v>429.9</v>
      </c>
      <c r="AV10" s="175">
        <f t="shared" si="11"/>
        <v>418.20000000000016</v>
      </c>
      <c r="AW10" s="175">
        <f t="shared" si="11"/>
        <v>468.89999999999986</v>
      </c>
      <c r="AX10" s="175">
        <f t="shared" si="11"/>
        <v>434.79999999999995</v>
      </c>
      <c r="AY10" s="175">
        <f t="shared" si="11"/>
        <v>689.0000000000001</v>
      </c>
      <c r="AZ10" s="188">
        <f t="shared" si="11"/>
        <v>298.6</v>
      </c>
      <c r="BA10" s="124">
        <f t="shared" si="11"/>
        <v>411.4</v>
      </c>
      <c r="BB10" s="124">
        <f t="shared" si="11"/>
        <v>511.50000000000006</v>
      </c>
      <c r="BC10" s="124">
        <f t="shared" si="11"/>
        <v>509.9</v>
      </c>
      <c r="BD10" s="124">
        <f t="shared" si="11"/>
        <v>484.1</v>
      </c>
      <c r="BE10" s="124">
        <f t="shared" si="11"/>
        <v>450.5</v>
      </c>
      <c r="BF10" s="124">
        <f t="shared" si="11"/>
        <v>476.9999999999999</v>
      </c>
      <c r="BG10" s="124">
        <f t="shared" si="11"/>
        <v>398.4</v>
      </c>
      <c r="BH10" s="124">
        <f t="shared" si="11"/>
        <v>424.1000000000001</v>
      </c>
      <c r="BI10" s="124">
        <f t="shared" si="11"/>
        <v>427.30000000000007</v>
      </c>
      <c r="BJ10" s="124">
        <f t="shared" si="11"/>
        <v>489.5</v>
      </c>
      <c r="BK10" s="124">
        <f t="shared" si="11"/>
        <v>584.1999999999996</v>
      </c>
      <c r="BL10" s="188">
        <f t="shared" si="11"/>
        <v>382.9</v>
      </c>
      <c r="BM10" s="124">
        <f t="shared" si="11"/>
        <v>428.8</v>
      </c>
      <c r="BN10" s="124">
        <f t="shared" si="11"/>
        <v>449.4</v>
      </c>
      <c r="BO10" s="124">
        <f t="shared" si="11"/>
        <v>592.2000000000002</v>
      </c>
      <c r="BP10" s="124">
        <f t="shared" si="11"/>
        <v>422.69999999999993</v>
      </c>
      <c r="BQ10" s="124">
        <f t="shared" si="11"/>
        <v>388.69999999999993</v>
      </c>
      <c r="BR10" s="124">
        <f t="shared" si="11"/>
        <v>467.90000000000015</v>
      </c>
      <c r="BS10" s="124">
        <f t="shared" si="11"/>
        <v>485.8999999999999</v>
      </c>
      <c r="BT10" s="124">
        <f t="shared" si="11"/>
        <v>426.1999999999999</v>
      </c>
      <c r="BU10" s="124">
        <f t="shared" si="11"/>
        <v>565.9000000000002</v>
      </c>
      <c r="BV10" s="124">
        <f t="shared" si="11"/>
        <v>435.1</v>
      </c>
      <c r="BW10" s="124">
        <f t="shared" si="11"/>
        <v>881.1999999999998</v>
      </c>
      <c r="BX10" s="188">
        <f aca="true" t="shared" si="12" ref="BX10:CT10">SUM(BX11:BX17)</f>
        <v>456.09999999999997</v>
      </c>
      <c r="BY10" s="124">
        <f t="shared" si="12"/>
        <v>481.09999999999997</v>
      </c>
      <c r="BZ10" s="124">
        <f t="shared" si="12"/>
        <v>505.1</v>
      </c>
      <c r="CA10" s="124">
        <f t="shared" si="12"/>
        <v>536.1</v>
      </c>
      <c r="CB10" s="124">
        <f t="shared" si="12"/>
        <v>522.3000000000001</v>
      </c>
      <c r="CC10" s="124">
        <f t="shared" si="12"/>
        <v>471.59999999999997</v>
      </c>
      <c r="CD10" s="124">
        <f t="shared" si="12"/>
        <v>661.3</v>
      </c>
      <c r="CE10" s="124">
        <f t="shared" si="12"/>
        <v>623.6999999999998</v>
      </c>
      <c r="CF10" s="124">
        <f t="shared" si="12"/>
        <v>606.0000000000003</v>
      </c>
      <c r="CG10" s="124">
        <f t="shared" si="12"/>
        <v>596.6999999999997</v>
      </c>
      <c r="CH10" s="124">
        <f t="shared" si="12"/>
        <v>434.4</v>
      </c>
      <c r="CI10" s="124">
        <f t="shared" si="12"/>
        <v>747.1</v>
      </c>
      <c r="CJ10" s="188">
        <f t="shared" si="12"/>
        <v>480.6</v>
      </c>
      <c r="CK10" s="124">
        <f t="shared" si="12"/>
        <v>439.7</v>
      </c>
      <c r="CL10" s="124">
        <f t="shared" si="12"/>
        <v>434.4</v>
      </c>
      <c r="CM10" s="124">
        <f t="shared" si="12"/>
        <v>532.9</v>
      </c>
      <c r="CN10" s="124">
        <f t="shared" si="12"/>
        <v>453.90000000000003</v>
      </c>
      <c r="CO10" s="124">
        <f t="shared" si="12"/>
        <v>477.6000000000001</v>
      </c>
      <c r="CP10" s="124">
        <f t="shared" si="12"/>
        <v>540.1999999999998</v>
      </c>
      <c r="CQ10" s="124">
        <f t="shared" si="12"/>
        <v>479.2000000000001</v>
      </c>
      <c r="CR10" s="124">
        <f t="shared" si="12"/>
        <v>561.6999999999999</v>
      </c>
      <c r="CS10" s="124">
        <f t="shared" si="12"/>
        <v>691.5999999999999</v>
      </c>
      <c r="CT10" s="124">
        <f t="shared" si="12"/>
        <v>568.1000000000001</v>
      </c>
      <c r="CU10" s="124">
        <f>SUM(CU11:CU17)</f>
        <v>885.6999999999996</v>
      </c>
      <c r="CV10" s="188">
        <f>SUM(CV11:CV17)</f>
        <v>454.2</v>
      </c>
      <c r="CW10" s="124">
        <f>SUM(CW11:CW17)</f>
        <v>573.3</v>
      </c>
      <c r="CX10" s="124">
        <f>SUM(CX11:CX17)</f>
        <v>594.9</v>
      </c>
      <c r="CY10" s="124">
        <f aca="true" t="shared" si="13" ref="CY10:ES10">SUM(CY11:CY17)</f>
        <v>579.8000000000002</v>
      </c>
      <c r="CZ10" s="124">
        <f t="shared" si="13"/>
        <v>590.8999999999999</v>
      </c>
      <c r="DA10" s="124">
        <f t="shared" si="13"/>
        <v>599.3</v>
      </c>
      <c r="DB10" s="124">
        <f t="shared" si="13"/>
        <v>655</v>
      </c>
      <c r="DC10" s="124">
        <f t="shared" si="13"/>
        <v>556.2999999999998</v>
      </c>
      <c r="DD10" s="124">
        <f t="shared" si="13"/>
        <v>605.4000000000002</v>
      </c>
      <c r="DE10" s="124">
        <f t="shared" si="13"/>
        <v>680.1000000000001</v>
      </c>
      <c r="DF10" s="124">
        <f t="shared" si="13"/>
        <v>592.3</v>
      </c>
      <c r="DG10" s="217">
        <f t="shared" si="13"/>
        <v>997.9999999999997</v>
      </c>
      <c r="DH10" s="188">
        <f t="shared" si="13"/>
        <v>535.3</v>
      </c>
      <c r="DI10" s="124">
        <f t="shared" si="13"/>
        <v>574.7</v>
      </c>
      <c r="DJ10" s="124">
        <f t="shared" si="13"/>
        <v>655.8</v>
      </c>
      <c r="DK10" s="124">
        <f t="shared" si="13"/>
        <v>694.3</v>
      </c>
      <c r="DL10" s="124">
        <f t="shared" si="13"/>
        <v>617.9000000000001</v>
      </c>
      <c r="DM10" s="124">
        <f t="shared" si="13"/>
        <v>662.5999999999997</v>
      </c>
      <c r="DN10" s="124">
        <f t="shared" si="13"/>
        <v>776.4000000000001</v>
      </c>
      <c r="DO10" s="124">
        <f t="shared" si="13"/>
        <v>623.0000000000001</v>
      </c>
      <c r="DP10" s="124">
        <f t="shared" si="13"/>
        <v>710.2000000000002</v>
      </c>
      <c r="DQ10" s="124">
        <f t="shared" si="13"/>
        <v>713.1000000000001</v>
      </c>
      <c r="DR10" s="124">
        <f t="shared" si="13"/>
        <v>647.7999999999996</v>
      </c>
      <c r="DS10" s="124">
        <f>SUM(DS11:DS17)</f>
        <v>946.9000000000003</v>
      </c>
      <c r="DT10" s="188">
        <f t="shared" si="13"/>
        <v>598.4</v>
      </c>
      <c r="DU10" s="124">
        <f t="shared" si="13"/>
        <v>625.2</v>
      </c>
      <c r="DV10" s="124">
        <f t="shared" si="13"/>
        <v>712</v>
      </c>
      <c r="DW10" s="124">
        <f t="shared" si="13"/>
        <v>707.2000000000002</v>
      </c>
      <c r="DX10" s="124">
        <f t="shared" si="13"/>
        <v>683.3999999999999</v>
      </c>
      <c r="DY10" s="124">
        <f t="shared" si="13"/>
        <v>691.4000000000002</v>
      </c>
      <c r="DZ10" s="124">
        <f t="shared" si="13"/>
        <v>794.1999999999998</v>
      </c>
      <c r="EA10" s="124">
        <f t="shared" si="13"/>
        <v>695.2000000000004</v>
      </c>
      <c r="EB10" s="124">
        <f t="shared" si="13"/>
        <v>748.9999999999998</v>
      </c>
      <c r="EC10" s="124">
        <f t="shared" si="13"/>
        <v>828.4999999999998</v>
      </c>
      <c r="ED10" s="124">
        <f t="shared" si="13"/>
        <v>637.7000000000003</v>
      </c>
      <c r="EE10" s="218">
        <f t="shared" si="13"/>
        <v>1019.5999999999997</v>
      </c>
      <c r="EF10" s="202">
        <f t="shared" si="13"/>
        <v>638.8000000000001</v>
      </c>
      <c r="EG10" s="120">
        <f t="shared" si="13"/>
        <v>675.1999999999999</v>
      </c>
      <c r="EH10" s="120">
        <f t="shared" si="13"/>
        <v>757.3</v>
      </c>
      <c r="EI10" s="120">
        <f t="shared" si="13"/>
        <v>771.4999999999998</v>
      </c>
      <c r="EJ10" s="120">
        <f t="shared" si="13"/>
        <v>713.3000000000001</v>
      </c>
      <c r="EK10" s="120">
        <f t="shared" si="13"/>
        <v>790.6999999999999</v>
      </c>
      <c r="EL10" s="120">
        <f t="shared" si="13"/>
        <v>783.2999999999997</v>
      </c>
      <c r="EM10" s="120">
        <f t="shared" si="13"/>
        <v>744.9000000000001</v>
      </c>
      <c r="EN10" s="120">
        <f t="shared" si="13"/>
        <v>757.9</v>
      </c>
      <c r="EO10" s="120">
        <f t="shared" si="13"/>
        <v>807.0999999999997</v>
      </c>
      <c r="EP10" s="120">
        <f t="shared" si="13"/>
        <v>725.3000000000002</v>
      </c>
      <c r="EQ10" s="120">
        <f t="shared" si="13"/>
        <v>1206.8000000000002</v>
      </c>
      <c r="ER10" s="202">
        <f t="shared" si="13"/>
        <v>681.9000000000001</v>
      </c>
      <c r="ES10" s="120">
        <f t="shared" si="13"/>
        <v>683.9</v>
      </c>
      <c r="ET10" s="120">
        <f aca="true" t="shared" si="14" ref="ET10:FZ10">SUM(ET11:ET17)</f>
        <v>728</v>
      </c>
      <c r="EU10" s="120">
        <f t="shared" si="14"/>
        <v>780.3999999999999</v>
      </c>
      <c r="EV10" s="120">
        <f t="shared" si="14"/>
        <v>712.5999999999999</v>
      </c>
      <c r="EW10" s="120">
        <f t="shared" si="14"/>
        <v>816.6000000000001</v>
      </c>
      <c r="EX10" s="120">
        <f t="shared" si="14"/>
        <v>758.2999999999998</v>
      </c>
      <c r="EY10" s="120">
        <f t="shared" si="14"/>
        <v>708.5999999999998</v>
      </c>
      <c r="EZ10" s="120">
        <f t="shared" si="14"/>
        <v>755.4000000000002</v>
      </c>
      <c r="FA10" s="120">
        <f t="shared" si="14"/>
        <v>789.6000000000003</v>
      </c>
      <c r="FB10" s="120">
        <f t="shared" si="14"/>
        <v>751.3999999999995</v>
      </c>
      <c r="FC10" s="120">
        <f t="shared" si="14"/>
        <v>1377</v>
      </c>
      <c r="FD10" s="202">
        <f t="shared" si="14"/>
        <v>721.9</v>
      </c>
      <c r="FE10" s="120">
        <f t="shared" si="14"/>
        <v>754.9000000000001</v>
      </c>
      <c r="FF10" s="120">
        <f t="shared" si="14"/>
        <v>755.4000000000001</v>
      </c>
      <c r="FG10" s="120">
        <f t="shared" si="14"/>
        <v>787.4999999999999</v>
      </c>
      <c r="FH10" s="120">
        <f t="shared" si="14"/>
        <v>802.5000000000002</v>
      </c>
      <c r="FI10" s="120">
        <f t="shared" si="14"/>
        <v>774.7</v>
      </c>
      <c r="FJ10" s="120">
        <f t="shared" si="14"/>
        <v>930.9000000000001</v>
      </c>
      <c r="FK10" s="120">
        <f t="shared" si="14"/>
        <v>753.6</v>
      </c>
      <c r="FL10" s="120">
        <f t="shared" si="14"/>
        <v>749.1999999999999</v>
      </c>
      <c r="FM10" s="120">
        <f t="shared" si="14"/>
        <v>936.8999999999999</v>
      </c>
      <c r="FN10" s="120">
        <f t="shared" si="14"/>
        <v>833.6000000000001</v>
      </c>
      <c r="FO10" s="120">
        <f t="shared" si="14"/>
        <v>1174.4</v>
      </c>
      <c r="FP10" s="202">
        <f t="shared" si="14"/>
        <v>859</v>
      </c>
      <c r="FQ10" s="120">
        <f t="shared" si="14"/>
        <v>862.3</v>
      </c>
      <c r="FR10" s="120">
        <f t="shared" si="14"/>
        <v>1028.9</v>
      </c>
      <c r="FS10" s="120">
        <f t="shared" si="14"/>
        <v>800.7999999999998</v>
      </c>
      <c r="FT10" s="120">
        <f t="shared" si="14"/>
        <v>916.1000000000003</v>
      </c>
      <c r="FU10" s="120">
        <f t="shared" si="14"/>
        <v>998.8999999999999</v>
      </c>
      <c r="FV10" s="120">
        <f t="shared" si="14"/>
        <v>1210.1</v>
      </c>
      <c r="FW10" s="120">
        <f t="shared" si="14"/>
        <v>908.3000000000002</v>
      </c>
      <c r="FX10" s="120">
        <f t="shared" si="14"/>
        <v>1193.2000000000003</v>
      </c>
      <c r="FY10" s="120">
        <f t="shared" si="14"/>
        <v>1133.4999999999998</v>
      </c>
      <c r="FZ10" s="120">
        <f t="shared" si="14"/>
        <v>987.0000000000006</v>
      </c>
      <c r="GA10" s="120">
        <v>1635.800000000001</v>
      </c>
      <c r="GB10" s="202">
        <f>SUM(GB11:GB17)</f>
        <v>1013.0999999999999</v>
      </c>
      <c r="GC10" s="120">
        <f aca="true" t="shared" si="15" ref="GC10:GL10">SUM(GC11:GC17)</f>
        <v>977.4</v>
      </c>
      <c r="GD10" s="120">
        <f t="shared" si="15"/>
        <v>1112.1999999999998</v>
      </c>
      <c r="GE10" s="120">
        <f t="shared" si="15"/>
        <v>1238.2000000000003</v>
      </c>
      <c r="GF10" s="120">
        <f t="shared" si="15"/>
        <v>1048.6999999999998</v>
      </c>
      <c r="GG10" s="120">
        <f t="shared" si="15"/>
        <v>1144.6799999999998</v>
      </c>
      <c r="GH10" s="120">
        <f t="shared" si="15"/>
        <v>1279.6200000000003</v>
      </c>
      <c r="GI10" s="120">
        <f t="shared" si="15"/>
        <v>1027.1999999999998</v>
      </c>
      <c r="GJ10" s="120">
        <f t="shared" si="15"/>
        <v>1134.2999999999997</v>
      </c>
      <c r="GK10" s="120">
        <f t="shared" si="15"/>
        <v>1208.200000000001</v>
      </c>
      <c r="GL10" s="120">
        <f t="shared" si="15"/>
        <v>1145.599999999999</v>
      </c>
      <c r="GM10" s="120">
        <f aca="true" t="shared" si="16" ref="GM10:GR10">SUM(GM11:GM17)</f>
        <v>1868.7000000000005</v>
      </c>
      <c r="GN10" s="202">
        <f t="shared" si="16"/>
        <v>1074.3</v>
      </c>
      <c r="GO10" s="120">
        <f t="shared" si="16"/>
        <v>1107.2</v>
      </c>
      <c r="GP10" s="120">
        <f t="shared" si="16"/>
        <v>1253.1000000000001</v>
      </c>
      <c r="GQ10" s="120">
        <f t="shared" si="16"/>
        <v>1187.7999999999997</v>
      </c>
      <c r="GR10" s="120">
        <f t="shared" si="16"/>
        <v>1251.7000000000003</v>
      </c>
      <c r="GS10" s="44">
        <v>1130.3000000000002</v>
      </c>
      <c r="GT10" s="44">
        <v>1359.500000000001</v>
      </c>
      <c r="GU10" s="62">
        <v>1056.699999999999</v>
      </c>
      <c r="GV10" s="62">
        <f>SUM(GV11:GV17)</f>
        <v>1202.898</v>
      </c>
      <c r="GW10" s="62">
        <v>1296.8999999999996</v>
      </c>
      <c r="GX10" s="62">
        <v>1329.8999999999996</v>
      </c>
      <c r="GY10" s="62">
        <v>2099.9000000000015</v>
      </c>
      <c r="GZ10" s="134">
        <v>1229.9</v>
      </c>
      <c r="HA10" s="62">
        <v>1243.1999999999998</v>
      </c>
      <c r="HB10" s="62">
        <v>1294.9000000000005</v>
      </c>
      <c r="HC10" s="44">
        <v>1340.9999999999995</v>
      </c>
      <c r="HD10" s="44">
        <v>1420.499999999999</v>
      </c>
      <c r="HE10" s="62">
        <v>1319.300000000001</v>
      </c>
      <c r="HF10" s="62">
        <v>1779.4000000000005</v>
      </c>
      <c r="HG10" s="62">
        <v>1141.8999999999978</v>
      </c>
      <c r="HH10" s="62">
        <v>1330.800000000003</v>
      </c>
      <c r="HI10" s="44">
        <v>1489.2999999999993</v>
      </c>
      <c r="HJ10" s="44">
        <v>1442.4000000000015</v>
      </c>
      <c r="HK10" s="44">
        <v>1895.4999999999982</v>
      </c>
      <c r="HL10" s="134">
        <v>1584.6</v>
      </c>
      <c r="HM10" s="131">
        <v>1492.3</v>
      </c>
      <c r="HN10" s="131">
        <v>1435.3</v>
      </c>
    </row>
    <row r="11" spans="1:222" s="34" customFormat="1" ht="15.75">
      <c r="A11" s="175">
        <f>A1-A3</f>
        <v>-675.7000000000003</v>
      </c>
      <c r="B11" s="176" t="s">
        <v>15</v>
      </c>
      <c r="C11" s="158">
        <v>21</v>
      </c>
      <c r="D11" s="121">
        <v>28.6</v>
      </c>
      <c r="E11" s="121">
        <v>32.4</v>
      </c>
      <c r="F11" s="121">
        <v>35.6</v>
      </c>
      <c r="G11" s="121">
        <v>34.6</v>
      </c>
      <c r="H11" s="121">
        <v>35.8</v>
      </c>
      <c r="I11" s="159">
        <v>39.8</v>
      </c>
      <c r="J11" s="159">
        <v>36.1</v>
      </c>
      <c r="K11" s="159">
        <v>37.7</v>
      </c>
      <c r="L11" s="159">
        <v>38.69999999999993</v>
      </c>
      <c r="M11" s="159">
        <v>40.6</v>
      </c>
      <c r="N11" s="159">
        <v>39.4</v>
      </c>
      <c r="O11" s="121">
        <v>52.2</v>
      </c>
      <c r="P11" s="122">
        <v>36.8</v>
      </c>
      <c r="Q11" s="111">
        <v>41.6</v>
      </c>
      <c r="R11" s="111">
        <v>43.1</v>
      </c>
      <c r="S11" s="111">
        <v>43</v>
      </c>
      <c r="T11" s="110">
        <v>43.6</v>
      </c>
      <c r="U11" s="110">
        <v>46.9</v>
      </c>
      <c r="V11" s="110">
        <v>45.5</v>
      </c>
      <c r="W11" s="110">
        <v>44.9</v>
      </c>
      <c r="X11" s="110">
        <v>48.80000000000007</v>
      </c>
      <c r="Y11" s="110">
        <v>51.7</v>
      </c>
      <c r="Z11" s="121">
        <v>62.89999999999992</v>
      </c>
      <c r="AA11" s="121">
        <v>94.7</v>
      </c>
      <c r="AB11" s="122">
        <f>'[1]StatementII'!$D$15</f>
        <v>86.3</v>
      </c>
      <c r="AC11" s="110">
        <v>63.2</v>
      </c>
      <c r="AD11" s="110">
        <v>66.4</v>
      </c>
      <c r="AE11" s="160">
        <v>72.6</v>
      </c>
      <c r="AF11" s="110">
        <v>75.3</v>
      </c>
      <c r="AG11" s="110">
        <v>88.7</v>
      </c>
      <c r="AH11" s="110">
        <v>73.4</v>
      </c>
      <c r="AI11" s="177">
        <v>77.5</v>
      </c>
      <c r="AJ11" s="110">
        <v>72.6</v>
      </c>
      <c r="AK11" s="110">
        <v>70.7</v>
      </c>
      <c r="AL11" s="110">
        <v>73.69999999999993</v>
      </c>
      <c r="AM11" s="162">
        <v>92.7</v>
      </c>
      <c r="AN11" s="122">
        <v>77.4</v>
      </c>
      <c r="AO11" s="110">
        <v>71.9</v>
      </c>
      <c r="AP11" s="159">
        <v>74.8</v>
      </c>
      <c r="AQ11" s="110">
        <v>80.3</v>
      </c>
      <c r="AR11" s="110">
        <v>77.2</v>
      </c>
      <c r="AS11" s="110">
        <v>76.8</v>
      </c>
      <c r="AT11" s="178">
        <v>77</v>
      </c>
      <c r="AU11" s="110">
        <v>74.9</v>
      </c>
      <c r="AV11" s="110">
        <v>74.90000000000009</v>
      </c>
      <c r="AW11" s="110">
        <v>73.9</v>
      </c>
      <c r="AX11" s="110">
        <v>79.5</v>
      </c>
      <c r="AY11" s="179">
        <v>103</v>
      </c>
      <c r="AZ11" s="165">
        <v>74.8</v>
      </c>
      <c r="BA11" s="110">
        <v>75.89999999999999</v>
      </c>
      <c r="BB11" s="160">
        <v>82.30000000000001</v>
      </c>
      <c r="BC11" s="110">
        <v>82.10000000000002</v>
      </c>
      <c r="BD11" s="160">
        <v>79.39999999999998</v>
      </c>
      <c r="BE11" s="111">
        <v>96.5</v>
      </c>
      <c r="BF11" s="160">
        <v>80.79999999999995</v>
      </c>
      <c r="BG11" s="111">
        <v>77.6</v>
      </c>
      <c r="BH11" s="110">
        <v>79.20000000000005</v>
      </c>
      <c r="BI11" s="160">
        <v>77.39999999999998</v>
      </c>
      <c r="BJ11" s="110">
        <v>84.60000000000002</v>
      </c>
      <c r="BK11" s="110">
        <v>102.89999999999998</v>
      </c>
      <c r="BL11" s="122">
        <v>76.5</v>
      </c>
      <c r="BM11" s="110">
        <v>80</v>
      </c>
      <c r="BN11" s="110">
        <v>81.9</v>
      </c>
      <c r="BO11" s="110">
        <v>85.4</v>
      </c>
      <c r="BP11" s="111">
        <v>99.39999999999998</v>
      </c>
      <c r="BQ11" s="110">
        <v>83.60000000000002</v>
      </c>
      <c r="BR11" s="160">
        <v>82.69999999999999</v>
      </c>
      <c r="BS11" s="160">
        <v>80.79999999999995</v>
      </c>
      <c r="BT11" s="160">
        <v>78.10000000000002</v>
      </c>
      <c r="BU11" s="110">
        <v>78.80000000000007</v>
      </c>
      <c r="BV11" s="110">
        <v>82.29999999999995</v>
      </c>
      <c r="BW11" s="111">
        <v>103</v>
      </c>
      <c r="BX11" s="166">
        <v>74.9</v>
      </c>
      <c r="BY11" s="160">
        <v>79.19999999999999</v>
      </c>
      <c r="BZ11" s="160">
        <v>82</v>
      </c>
      <c r="CA11" s="110">
        <v>85.9</v>
      </c>
      <c r="CB11" s="110">
        <v>82.10000000000002</v>
      </c>
      <c r="CC11" s="160">
        <v>85.09999999999997</v>
      </c>
      <c r="CD11" s="160">
        <v>83.59999999999997</v>
      </c>
      <c r="CE11" s="160">
        <v>85.70000000000005</v>
      </c>
      <c r="CF11" s="110">
        <v>89.70000000000005</v>
      </c>
      <c r="CG11" s="160">
        <v>95.79999999999995</v>
      </c>
      <c r="CH11" s="160">
        <v>89.29999999999995</v>
      </c>
      <c r="CI11" s="111">
        <v>116.10000000000014</v>
      </c>
      <c r="CJ11" s="122">
        <v>81.8</v>
      </c>
      <c r="CK11" s="110">
        <v>88.2</v>
      </c>
      <c r="CL11" s="111">
        <v>93.60000000000002</v>
      </c>
      <c r="CM11" s="127">
        <v>96.79999999999995</v>
      </c>
      <c r="CN11" s="160">
        <v>95.5</v>
      </c>
      <c r="CO11" s="110">
        <v>93.80000000000007</v>
      </c>
      <c r="CP11" s="110">
        <v>96.29999999999995</v>
      </c>
      <c r="CQ11" s="160">
        <v>98.60000000000002</v>
      </c>
      <c r="CR11" s="160">
        <v>97.79999999999995</v>
      </c>
      <c r="CS11" s="160">
        <v>99.60000000000002</v>
      </c>
      <c r="CT11" s="160">
        <v>113.70000000000005</v>
      </c>
      <c r="CU11" s="110">
        <v>131.89999999999986</v>
      </c>
      <c r="CV11" s="125">
        <v>98</v>
      </c>
      <c r="CW11" s="121">
        <v>99.5</v>
      </c>
      <c r="CX11" s="121">
        <v>102.5</v>
      </c>
      <c r="CY11" s="111">
        <v>107.30000000000001</v>
      </c>
      <c r="CZ11" s="110">
        <v>103.30000000000001</v>
      </c>
      <c r="DA11" s="160">
        <v>108.29999999999995</v>
      </c>
      <c r="DB11" s="111">
        <v>116</v>
      </c>
      <c r="DC11" s="167">
        <v>104.89999999999998</v>
      </c>
      <c r="DD11" s="160">
        <v>105.80000000000007</v>
      </c>
      <c r="DE11" s="160">
        <v>103.69999999999993</v>
      </c>
      <c r="DF11" s="110">
        <v>106</v>
      </c>
      <c r="DG11" s="168">
        <v>140.9000000000001</v>
      </c>
      <c r="DH11" s="122">
        <v>107.5</v>
      </c>
      <c r="DI11" s="121">
        <v>108.30000000000001</v>
      </c>
      <c r="DJ11" s="127">
        <v>114.39999999999998</v>
      </c>
      <c r="DK11" s="169">
        <v>116.5</v>
      </c>
      <c r="DL11" s="127">
        <v>110.59999999999997</v>
      </c>
      <c r="DM11" s="156">
        <v>112.5</v>
      </c>
      <c r="DN11" s="160">
        <v>113.10000000000002</v>
      </c>
      <c r="DO11" s="160">
        <v>108.60000000000002</v>
      </c>
      <c r="DP11" s="111">
        <v>116.60000000000002</v>
      </c>
      <c r="DQ11" s="121">
        <v>111.10000000000002</v>
      </c>
      <c r="DR11" s="160">
        <v>117.89999999999986</v>
      </c>
      <c r="DS11" s="160">
        <v>139.70000000000005</v>
      </c>
      <c r="DT11" s="180">
        <v>112.5</v>
      </c>
      <c r="DU11" s="160">
        <v>113.69999999999999</v>
      </c>
      <c r="DV11" s="110">
        <v>120.90000000000003</v>
      </c>
      <c r="DW11" s="118">
        <v>124.39999999999998</v>
      </c>
      <c r="DX11" s="160">
        <v>114.60000000000002</v>
      </c>
      <c r="DY11" s="160">
        <v>123.89999999999998</v>
      </c>
      <c r="DZ11" s="160">
        <v>119.5</v>
      </c>
      <c r="EA11" s="156">
        <v>122.60000000000002</v>
      </c>
      <c r="EB11" s="156">
        <v>122.60000000000002</v>
      </c>
      <c r="EC11" s="181">
        <v>127.70000000000005</v>
      </c>
      <c r="ED11" s="160">
        <v>115.09999999999991</v>
      </c>
      <c r="EE11" s="170">
        <v>134.79999999999995</v>
      </c>
      <c r="EF11" s="180">
        <v>110.8</v>
      </c>
      <c r="EG11" s="121">
        <v>111.89999999999999</v>
      </c>
      <c r="EH11" s="160">
        <v>112.80000000000001</v>
      </c>
      <c r="EI11" s="160">
        <v>120.5</v>
      </c>
      <c r="EJ11" s="160">
        <v>111.60000000000002</v>
      </c>
      <c r="EK11" s="160">
        <v>114.69999999999993</v>
      </c>
      <c r="EL11" s="160">
        <v>112.90000000000009</v>
      </c>
      <c r="EM11" s="160">
        <v>108.39999999999998</v>
      </c>
      <c r="EN11" s="156">
        <v>115.5</v>
      </c>
      <c r="EO11" s="181">
        <v>111.49999999999989</v>
      </c>
      <c r="EP11" s="156">
        <v>119.40000000000009</v>
      </c>
      <c r="EQ11" s="156">
        <v>135.4000000000001</v>
      </c>
      <c r="ER11" s="119">
        <v>105.6</v>
      </c>
      <c r="ES11" s="111">
        <v>108.30000000000001</v>
      </c>
      <c r="ET11" s="111">
        <v>108.49999999999997</v>
      </c>
      <c r="EU11" s="156">
        <v>111.5</v>
      </c>
      <c r="EV11" s="111">
        <v>110.60000000000002</v>
      </c>
      <c r="EW11" s="111">
        <v>117.29999999999995</v>
      </c>
      <c r="EX11" s="111">
        <v>121.60000000000002</v>
      </c>
      <c r="EY11" s="111">
        <v>111.70000000000005</v>
      </c>
      <c r="EZ11" s="156">
        <v>114.09999999999991</v>
      </c>
      <c r="FA11" s="111">
        <v>120</v>
      </c>
      <c r="FB11" s="156">
        <v>131</v>
      </c>
      <c r="FC11" s="156">
        <v>147.29999999999995</v>
      </c>
      <c r="FD11" s="119">
        <v>119</v>
      </c>
      <c r="FE11" s="111">
        <v>119.6</v>
      </c>
      <c r="FF11" s="111">
        <v>115.70000000000002</v>
      </c>
      <c r="FG11" s="111">
        <v>117.69999999999999</v>
      </c>
      <c r="FH11" s="111">
        <v>115.39999999999998</v>
      </c>
      <c r="FI11" s="111">
        <v>119.89999999999998</v>
      </c>
      <c r="FJ11" s="118">
        <v>119.80000000000007</v>
      </c>
      <c r="FK11" s="118">
        <v>117.19999999999993</v>
      </c>
      <c r="FL11" s="156">
        <v>115.40000000000009</v>
      </c>
      <c r="FM11" s="111">
        <v>113.39999999999986</v>
      </c>
      <c r="FN11" s="156">
        <v>124.10000000000014</v>
      </c>
      <c r="FO11" s="110">
        <v>157.5</v>
      </c>
      <c r="FP11" s="119">
        <v>118.6</v>
      </c>
      <c r="FQ11" s="111">
        <v>121.20000000000002</v>
      </c>
      <c r="FR11" s="110">
        <v>131.8</v>
      </c>
      <c r="FS11" s="110">
        <v>121.69999999999999</v>
      </c>
      <c r="FT11" s="110">
        <v>127.69999999999999</v>
      </c>
      <c r="FU11" s="111">
        <v>121.70000000000005</v>
      </c>
      <c r="FV11" s="118">
        <v>132.79999999999995</v>
      </c>
      <c r="FW11" s="111">
        <v>124</v>
      </c>
      <c r="FX11" s="110">
        <v>126.20000000000005</v>
      </c>
      <c r="FY11" s="111">
        <v>129.5999999999999</v>
      </c>
      <c r="FZ11" s="111">
        <v>143</v>
      </c>
      <c r="GA11" s="111">
        <v>144.79999999999995</v>
      </c>
      <c r="GB11" s="119">
        <v>136.6</v>
      </c>
      <c r="GC11" s="111">
        <v>137.70000000000002</v>
      </c>
      <c r="GD11" s="111">
        <v>135.59999999999997</v>
      </c>
      <c r="GE11" s="172">
        <v>132.5</v>
      </c>
      <c r="GF11" s="111">
        <v>128.5</v>
      </c>
      <c r="GG11" s="111">
        <v>131.30000000000007</v>
      </c>
      <c r="GH11" s="111">
        <v>134.5</v>
      </c>
      <c r="GI11" s="110">
        <v>129.5</v>
      </c>
      <c r="GJ11" s="111">
        <v>134.29999999999995</v>
      </c>
      <c r="GK11" s="110">
        <v>144.9000000000001</v>
      </c>
      <c r="GL11" s="110">
        <v>138</v>
      </c>
      <c r="GM11" s="110">
        <v>171.39999999999986</v>
      </c>
      <c r="GN11" s="55">
        <v>143</v>
      </c>
      <c r="GO11" s="47">
        <v>143.8</v>
      </c>
      <c r="GP11" s="47">
        <v>146.5</v>
      </c>
      <c r="GQ11" s="47">
        <v>146.49999999999994</v>
      </c>
      <c r="GR11" s="47">
        <v>142.30000000000007</v>
      </c>
      <c r="GS11" s="47">
        <v>143.60000000000002</v>
      </c>
      <c r="GT11" s="47">
        <v>149.0999999999999</v>
      </c>
      <c r="GU11" s="45">
        <v>143.10000000000014</v>
      </c>
      <c r="GV11" s="45">
        <v>144.5999999999999</v>
      </c>
      <c r="GW11" s="45">
        <v>148.0999999999999</v>
      </c>
      <c r="GX11" s="45">
        <v>145.70000000000005</v>
      </c>
      <c r="GY11" s="45">
        <v>195.79999999999995</v>
      </c>
      <c r="GZ11" s="130">
        <v>158.5</v>
      </c>
      <c r="HA11" s="45">
        <v>167.3</v>
      </c>
      <c r="HB11" s="45">
        <v>183.5</v>
      </c>
      <c r="HC11" s="45">
        <v>171.7</v>
      </c>
      <c r="HD11" s="45">
        <v>172.89999999999998</v>
      </c>
      <c r="HE11" s="45">
        <v>176.69999999999993</v>
      </c>
      <c r="HF11" s="45">
        <v>178.70000000000005</v>
      </c>
      <c r="HG11" s="45">
        <v>173.5</v>
      </c>
      <c r="HH11" s="45">
        <v>178.20000000000005</v>
      </c>
      <c r="HI11" s="47">
        <v>183.70000000000005</v>
      </c>
      <c r="HJ11" s="47">
        <v>185.0999999999999</v>
      </c>
      <c r="HK11" s="47">
        <v>247.39999999999986</v>
      </c>
      <c r="HL11" s="130">
        <v>184.2</v>
      </c>
      <c r="HM11" s="72">
        <v>196.10000000000002</v>
      </c>
      <c r="HN11" s="72">
        <v>209.8</v>
      </c>
    </row>
    <row r="12" spans="1:222" s="34" customFormat="1" ht="15.75">
      <c r="A12" s="174">
        <f>A13-A14</f>
        <v>53.99999999999997</v>
      </c>
      <c r="B12" s="157" t="s">
        <v>16</v>
      </c>
      <c r="C12" s="158">
        <v>22</v>
      </c>
      <c r="D12" s="121">
        <v>20.8</v>
      </c>
      <c r="E12" s="121">
        <v>32.2</v>
      </c>
      <c r="F12" s="121">
        <v>60.3</v>
      </c>
      <c r="G12" s="121">
        <v>82.9</v>
      </c>
      <c r="H12" s="121">
        <v>40.8</v>
      </c>
      <c r="I12" s="159">
        <v>65.5</v>
      </c>
      <c r="J12" s="159">
        <v>49.5</v>
      </c>
      <c r="K12" s="159">
        <v>54.2</v>
      </c>
      <c r="L12" s="159">
        <v>48.4</v>
      </c>
      <c r="M12" s="159">
        <v>71.5</v>
      </c>
      <c r="N12" s="159">
        <v>47.8</v>
      </c>
      <c r="O12" s="121">
        <v>104.6</v>
      </c>
      <c r="P12" s="122">
        <v>29.5</v>
      </c>
      <c r="Q12" s="111">
        <v>36.3</v>
      </c>
      <c r="R12" s="111">
        <v>158</v>
      </c>
      <c r="S12" s="111">
        <v>97.6</v>
      </c>
      <c r="T12" s="110">
        <v>131.9</v>
      </c>
      <c r="U12" s="110">
        <v>151.3</v>
      </c>
      <c r="V12" s="110">
        <v>113.4</v>
      </c>
      <c r="W12" s="110">
        <v>228.2</v>
      </c>
      <c r="X12" s="110">
        <v>124.7</v>
      </c>
      <c r="Y12" s="110">
        <v>140.8</v>
      </c>
      <c r="Z12" s="121">
        <v>150.4</v>
      </c>
      <c r="AA12" s="121">
        <v>121.7</v>
      </c>
      <c r="AB12" s="122">
        <f>'[1]StatementII'!$D$16</f>
        <v>128.5</v>
      </c>
      <c r="AC12" s="110">
        <v>194.4</v>
      </c>
      <c r="AD12" s="110">
        <v>142.8</v>
      </c>
      <c r="AE12" s="160">
        <v>189.6</v>
      </c>
      <c r="AF12" s="110">
        <v>200.7</v>
      </c>
      <c r="AG12" s="110">
        <v>103</v>
      </c>
      <c r="AH12" s="110">
        <v>133.2</v>
      </c>
      <c r="AI12" s="177">
        <v>110.7</v>
      </c>
      <c r="AJ12" s="110">
        <v>79.19999999999982</v>
      </c>
      <c r="AK12" s="110">
        <v>76.10000000000014</v>
      </c>
      <c r="AL12" s="110">
        <v>58.2</v>
      </c>
      <c r="AM12" s="162">
        <v>92.3</v>
      </c>
      <c r="AN12" s="122">
        <v>31.7</v>
      </c>
      <c r="AO12" s="110">
        <v>63.8</v>
      </c>
      <c r="AP12" s="159">
        <v>72.6</v>
      </c>
      <c r="AQ12" s="110">
        <v>76.1</v>
      </c>
      <c r="AR12" s="110">
        <v>75.8</v>
      </c>
      <c r="AS12" s="110">
        <v>70.4</v>
      </c>
      <c r="AT12" s="178">
        <v>91.9</v>
      </c>
      <c r="AU12" s="110">
        <v>58.3</v>
      </c>
      <c r="AV12" s="110">
        <v>56.69999999999993</v>
      </c>
      <c r="AW12" s="110">
        <v>64.6</v>
      </c>
      <c r="AX12" s="110">
        <v>59</v>
      </c>
      <c r="AY12" s="179">
        <v>159</v>
      </c>
      <c r="AZ12" s="165">
        <v>27.4</v>
      </c>
      <c r="BA12" s="110">
        <v>50.800000000000004</v>
      </c>
      <c r="BB12" s="160">
        <v>60.60000000000001</v>
      </c>
      <c r="BC12" s="110">
        <v>76.6</v>
      </c>
      <c r="BD12" s="160">
        <v>72.9</v>
      </c>
      <c r="BE12" s="111">
        <v>61.89999999999998</v>
      </c>
      <c r="BF12" s="160">
        <v>92.69999999999999</v>
      </c>
      <c r="BG12" s="111">
        <v>58.8</v>
      </c>
      <c r="BH12" s="110">
        <v>75.40000000000003</v>
      </c>
      <c r="BI12" s="160">
        <v>84.5</v>
      </c>
      <c r="BJ12" s="110">
        <v>91.10000000000002</v>
      </c>
      <c r="BK12" s="110">
        <v>128.89999999999998</v>
      </c>
      <c r="BL12" s="122">
        <v>47.7</v>
      </c>
      <c r="BM12" s="110">
        <v>67.6</v>
      </c>
      <c r="BN12" s="110">
        <v>81.60000000000001</v>
      </c>
      <c r="BO12" s="110">
        <v>90.6</v>
      </c>
      <c r="BP12" s="111">
        <v>84.69999999999999</v>
      </c>
      <c r="BQ12" s="110">
        <v>70</v>
      </c>
      <c r="BR12" s="160">
        <v>89.50000000000006</v>
      </c>
      <c r="BS12" s="160">
        <v>95.39999999999998</v>
      </c>
      <c r="BT12" s="160">
        <v>67.29999999999995</v>
      </c>
      <c r="BU12" s="110">
        <v>78.70000000000005</v>
      </c>
      <c r="BV12" s="110">
        <v>86.39999999999998</v>
      </c>
      <c r="BW12" s="111">
        <v>129.5</v>
      </c>
      <c r="BX12" s="166">
        <v>51</v>
      </c>
      <c r="BY12" s="160">
        <v>90.4</v>
      </c>
      <c r="BZ12" s="160">
        <v>117.1</v>
      </c>
      <c r="CA12" s="110">
        <v>97.69999999999999</v>
      </c>
      <c r="CB12" s="110">
        <v>101.30000000000001</v>
      </c>
      <c r="CC12" s="160">
        <v>86</v>
      </c>
      <c r="CD12" s="160">
        <v>91.60000000000002</v>
      </c>
      <c r="CE12" s="160">
        <v>92.10000000000002</v>
      </c>
      <c r="CF12" s="110">
        <v>91.19999999999993</v>
      </c>
      <c r="CG12" s="160">
        <v>66.30000000000007</v>
      </c>
      <c r="CH12" s="160">
        <v>45.59999999999991</v>
      </c>
      <c r="CI12" s="111">
        <v>130.70000000000005</v>
      </c>
      <c r="CJ12" s="122">
        <v>29</v>
      </c>
      <c r="CK12" s="110">
        <v>43.2</v>
      </c>
      <c r="CL12" s="111">
        <v>58.8</v>
      </c>
      <c r="CM12" s="127">
        <v>58.19999999999999</v>
      </c>
      <c r="CN12" s="160">
        <v>58.10000000000002</v>
      </c>
      <c r="CO12" s="110">
        <v>53</v>
      </c>
      <c r="CP12" s="110">
        <v>65.30000000000001</v>
      </c>
      <c r="CQ12" s="160">
        <v>63.799999999999955</v>
      </c>
      <c r="CR12" s="160">
        <v>69.20000000000005</v>
      </c>
      <c r="CS12" s="160">
        <v>67.89999999999998</v>
      </c>
      <c r="CT12" s="160">
        <v>74.5</v>
      </c>
      <c r="CU12" s="110">
        <v>124.79999999999995</v>
      </c>
      <c r="CV12" s="125">
        <v>41.4</v>
      </c>
      <c r="CW12" s="121">
        <v>75.30000000000001</v>
      </c>
      <c r="CX12" s="121">
        <v>58.999999999999986</v>
      </c>
      <c r="CY12" s="111">
        <v>73.70000000000002</v>
      </c>
      <c r="CZ12" s="110">
        <v>64.79999999999998</v>
      </c>
      <c r="DA12" s="160">
        <v>76.10000000000002</v>
      </c>
      <c r="DB12" s="111">
        <v>86.09999999999997</v>
      </c>
      <c r="DC12" s="167">
        <v>64.60000000000002</v>
      </c>
      <c r="DD12" s="160">
        <v>73.10000000000002</v>
      </c>
      <c r="DE12" s="160">
        <v>70.39999999999998</v>
      </c>
      <c r="DF12" s="110">
        <v>63.200000000000045</v>
      </c>
      <c r="DG12" s="168">
        <v>127.69999999999993</v>
      </c>
      <c r="DH12" s="122">
        <v>44.8</v>
      </c>
      <c r="DI12" s="121">
        <v>57.7</v>
      </c>
      <c r="DJ12" s="127">
        <v>77.80000000000001</v>
      </c>
      <c r="DK12" s="169">
        <v>76</v>
      </c>
      <c r="DL12" s="127">
        <v>76.59999999999997</v>
      </c>
      <c r="DM12" s="156">
        <v>80.30000000000001</v>
      </c>
      <c r="DN12" s="160">
        <v>89.19999999999999</v>
      </c>
      <c r="DO12" s="160">
        <v>69.5</v>
      </c>
      <c r="DP12" s="111">
        <v>77.89999999999998</v>
      </c>
      <c r="DQ12" s="121">
        <v>74.80000000000007</v>
      </c>
      <c r="DR12" s="160">
        <v>72.89999999999998</v>
      </c>
      <c r="DS12" s="160">
        <v>148.70000000000005</v>
      </c>
      <c r="DT12" s="180">
        <v>65.2</v>
      </c>
      <c r="DU12" s="160">
        <v>70.89999999999999</v>
      </c>
      <c r="DV12" s="110">
        <v>98</v>
      </c>
      <c r="DW12" s="118">
        <v>97.29999999999998</v>
      </c>
      <c r="DX12" s="160">
        <v>82.80000000000001</v>
      </c>
      <c r="DY12" s="160">
        <v>92</v>
      </c>
      <c r="DZ12" s="160">
        <v>108.19999999999999</v>
      </c>
      <c r="EA12" s="156">
        <v>78.10000000000002</v>
      </c>
      <c r="EB12" s="156">
        <v>85.20000000000005</v>
      </c>
      <c r="EC12" s="181">
        <v>128.0999999999999</v>
      </c>
      <c r="ED12" s="160">
        <v>80.30000000000007</v>
      </c>
      <c r="EE12" s="170">
        <v>131.69999999999993</v>
      </c>
      <c r="EF12" s="180">
        <v>52.7</v>
      </c>
      <c r="EG12" s="121">
        <v>80.89999999999999</v>
      </c>
      <c r="EH12" s="160">
        <v>88.5</v>
      </c>
      <c r="EI12" s="160">
        <v>114.6</v>
      </c>
      <c r="EJ12" s="160">
        <v>96.40000000000003</v>
      </c>
      <c r="EK12" s="160">
        <v>102.69999999999993</v>
      </c>
      <c r="EL12" s="160">
        <v>93.10000000000002</v>
      </c>
      <c r="EM12" s="160">
        <v>124.39999999999998</v>
      </c>
      <c r="EN12" s="156">
        <v>107.60000000000002</v>
      </c>
      <c r="EO12" s="181">
        <v>120</v>
      </c>
      <c r="EP12" s="156">
        <v>82.50000000000011</v>
      </c>
      <c r="EQ12" s="156">
        <v>185.0999999999999</v>
      </c>
      <c r="ER12" s="119">
        <v>72.5</v>
      </c>
      <c r="ES12" s="111">
        <v>82.80000000000001</v>
      </c>
      <c r="ET12" s="111">
        <v>102.30000000000001</v>
      </c>
      <c r="EU12" s="156">
        <v>95.89999999999998</v>
      </c>
      <c r="EV12" s="111">
        <v>105.10000000000002</v>
      </c>
      <c r="EW12" s="111">
        <v>103.79999999999995</v>
      </c>
      <c r="EX12" s="111">
        <v>94.89999999999998</v>
      </c>
      <c r="EY12" s="111">
        <v>101.60000000000002</v>
      </c>
      <c r="EZ12" s="156">
        <v>103</v>
      </c>
      <c r="FA12" s="111">
        <v>122.10000000000002</v>
      </c>
      <c r="FB12" s="156">
        <v>119.09999999999991</v>
      </c>
      <c r="FC12" s="156">
        <v>185.20000000000005</v>
      </c>
      <c r="FD12" s="119">
        <v>69.6</v>
      </c>
      <c r="FE12" s="111">
        <v>107</v>
      </c>
      <c r="FF12" s="111">
        <v>94.4</v>
      </c>
      <c r="FG12" s="111">
        <v>104.19999999999999</v>
      </c>
      <c r="FH12" s="111">
        <v>117.30000000000001</v>
      </c>
      <c r="FI12" s="111">
        <v>107.70000000000005</v>
      </c>
      <c r="FJ12" s="118">
        <v>101.39999999999998</v>
      </c>
      <c r="FK12" s="118">
        <v>103.10000000000002</v>
      </c>
      <c r="FL12" s="156">
        <v>96.80000000000007</v>
      </c>
      <c r="FM12" s="111">
        <v>100</v>
      </c>
      <c r="FN12" s="156">
        <v>115.19999999999993</v>
      </c>
      <c r="FO12" s="110">
        <v>185.10000000000014</v>
      </c>
      <c r="FP12" s="119">
        <v>82.2</v>
      </c>
      <c r="FQ12" s="111">
        <v>97.7</v>
      </c>
      <c r="FR12" s="110">
        <v>112.70000000000002</v>
      </c>
      <c r="FS12" s="110">
        <v>120.29999999999995</v>
      </c>
      <c r="FT12" s="110">
        <v>100.70000000000005</v>
      </c>
      <c r="FU12" s="111">
        <v>111.19999999999993</v>
      </c>
      <c r="FV12" s="118">
        <v>119.20000000000005</v>
      </c>
      <c r="FW12" s="111">
        <v>138</v>
      </c>
      <c r="FX12" s="110">
        <v>151.5</v>
      </c>
      <c r="FY12" s="111">
        <v>134</v>
      </c>
      <c r="FZ12" s="110">
        <v>128.20000000000005</v>
      </c>
      <c r="GA12" s="111">
        <v>233.5</v>
      </c>
      <c r="GB12" s="119">
        <v>94.1</v>
      </c>
      <c r="GC12" s="111">
        <v>116.9</v>
      </c>
      <c r="GD12" s="111">
        <v>124.89999999999998</v>
      </c>
      <c r="GE12" s="172">
        <v>147</v>
      </c>
      <c r="GF12" s="111">
        <v>121.39999999999998</v>
      </c>
      <c r="GG12" s="111">
        <v>154.10000000000002</v>
      </c>
      <c r="GH12" s="111">
        <v>158.60000000000002</v>
      </c>
      <c r="GI12" s="110">
        <v>157.4000000000001</v>
      </c>
      <c r="GJ12" s="111">
        <v>140</v>
      </c>
      <c r="GK12" s="110">
        <v>137.79999999999995</v>
      </c>
      <c r="GL12" s="110">
        <v>169.79999999999995</v>
      </c>
      <c r="GM12" s="110">
        <v>278.0999999999999</v>
      </c>
      <c r="GN12" s="55">
        <v>100.9</v>
      </c>
      <c r="GO12" s="47">
        <v>137.2</v>
      </c>
      <c r="GP12" s="47">
        <v>176.9</v>
      </c>
      <c r="GQ12" s="47">
        <v>154</v>
      </c>
      <c r="GR12" s="47">
        <v>149.10000000000002</v>
      </c>
      <c r="GS12" s="47">
        <v>159.10000000000002</v>
      </c>
      <c r="GT12" s="47">
        <v>153.5</v>
      </c>
      <c r="GU12" s="45">
        <v>146.39999999999986</v>
      </c>
      <c r="GV12" s="45">
        <v>145.30000000000018</v>
      </c>
      <c r="GW12" s="45">
        <v>138.5</v>
      </c>
      <c r="GX12" s="45">
        <v>154</v>
      </c>
      <c r="GY12" s="45">
        <v>256</v>
      </c>
      <c r="GZ12" s="130">
        <v>109.5</v>
      </c>
      <c r="HA12" s="45">
        <v>153.2</v>
      </c>
      <c r="HB12" s="45">
        <v>165.60000000000002</v>
      </c>
      <c r="HC12" s="45">
        <v>173.49999999999994</v>
      </c>
      <c r="HD12" s="45">
        <v>174</v>
      </c>
      <c r="HE12" s="45">
        <v>211.4000000000001</v>
      </c>
      <c r="HF12" s="45">
        <v>175.5999999999999</v>
      </c>
      <c r="HG12" s="45">
        <v>161.9000000000001</v>
      </c>
      <c r="HH12" s="45">
        <v>173.20000000000005</v>
      </c>
      <c r="HI12" s="47">
        <v>185.79999999999995</v>
      </c>
      <c r="HJ12" s="47">
        <v>176.0999999999999</v>
      </c>
      <c r="HK12" s="47">
        <v>279.20000000000005</v>
      </c>
      <c r="HL12" s="130">
        <v>146.8</v>
      </c>
      <c r="HM12" s="72">
        <v>191.5</v>
      </c>
      <c r="HN12" s="72">
        <v>178.99999999999994</v>
      </c>
    </row>
    <row r="13" spans="1:222" s="34" customFormat="1" ht="15">
      <c r="A13" s="156">
        <v>68.79999999999995</v>
      </c>
      <c r="B13" s="157" t="s">
        <v>17</v>
      </c>
      <c r="C13" s="158">
        <v>24</v>
      </c>
      <c r="D13" s="121">
        <v>6.2</v>
      </c>
      <c r="E13" s="121">
        <v>10.8</v>
      </c>
      <c r="F13" s="121">
        <v>10</v>
      </c>
      <c r="G13" s="121">
        <v>7.5</v>
      </c>
      <c r="H13" s="121">
        <v>4.8</v>
      </c>
      <c r="I13" s="159">
        <v>9.7</v>
      </c>
      <c r="J13" s="159">
        <v>8.5</v>
      </c>
      <c r="K13" s="159">
        <v>10.1</v>
      </c>
      <c r="L13" s="159">
        <v>6.900000000000006</v>
      </c>
      <c r="M13" s="159">
        <v>6.2</v>
      </c>
      <c r="N13" s="159">
        <v>6.7</v>
      </c>
      <c r="O13" s="121">
        <v>13.1</v>
      </c>
      <c r="P13" s="122">
        <v>6.3</v>
      </c>
      <c r="Q13" s="111">
        <v>11.2</v>
      </c>
      <c r="R13" s="111">
        <v>6.8</v>
      </c>
      <c r="S13" s="111">
        <v>6.5</v>
      </c>
      <c r="T13" s="110">
        <v>6.2</v>
      </c>
      <c r="U13" s="110">
        <v>11.3</v>
      </c>
      <c r="V13" s="110">
        <v>7.1</v>
      </c>
      <c r="W13" s="110">
        <v>10.1</v>
      </c>
      <c r="X13" s="110">
        <v>7.400000000000006</v>
      </c>
      <c r="Y13" s="110">
        <v>5.8999999999999915</v>
      </c>
      <c r="Z13" s="121">
        <v>7.1000000000000085</v>
      </c>
      <c r="AA13" s="121">
        <v>11.5</v>
      </c>
      <c r="AB13" s="122">
        <f>'[1]StatementII'!$D$17</f>
        <v>6.6</v>
      </c>
      <c r="AC13" s="110">
        <v>10.1</v>
      </c>
      <c r="AD13" s="110">
        <v>6.5</v>
      </c>
      <c r="AE13" s="160">
        <v>5</v>
      </c>
      <c r="AF13" s="110">
        <v>6</v>
      </c>
      <c r="AG13" s="110">
        <v>11.3</v>
      </c>
      <c r="AH13" s="110">
        <v>6.9</v>
      </c>
      <c r="AI13" s="177">
        <v>9.1</v>
      </c>
      <c r="AJ13" s="110">
        <v>7.3</v>
      </c>
      <c r="AK13" s="110">
        <v>31.9</v>
      </c>
      <c r="AL13" s="110">
        <v>6.3999999999999915</v>
      </c>
      <c r="AM13" s="162">
        <v>12.2</v>
      </c>
      <c r="AN13" s="122">
        <v>8.2</v>
      </c>
      <c r="AO13" s="110">
        <v>9.1</v>
      </c>
      <c r="AP13" s="159">
        <v>8</v>
      </c>
      <c r="AQ13" s="110">
        <v>36.5</v>
      </c>
      <c r="AR13" s="110">
        <v>5.2</v>
      </c>
      <c r="AS13" s="110">
        <v>13</v>
      </c>
      <c r="AT13" s="178">
        <v>9.5</v>
      </c>
      <c r="AU13" s="110">
        <v>9</v>
      </c>
      <c r="AV13" s="110">
        <v>10.9</v>
      </c>
      <c r="AW13" s="110">
        <v>35.8</v>
      </c>
      <c r="AX13" s="110">
        <v>9.4</v>
      </c>
      <c r="AY13" s="179">
        <v>12.6</v>
      </c>
      <c r="AZ13" s="165">
        <v>6.300000000000001</v>
      </c>
      <c r="BA13" s="110">
        <v>12.599999999999998</v>
      </c>
      <c r="BB13" s="160">
        <v>13.200000000000003</v>
      </c>
      <c r="BC13" s="110">
        <v>40.1</v>
      </c>
      <c r="BD13" s="160">
        <v>6.8999999999999915</v>
      </c>
      <c r="BE13" s="111">
        <v>16.700000000000017</v>
      </c>
      <c r="BF13" s="160">
        <v>10.59999999999998</v>
      </c>
      <c r="BG13" s="111">
        <v>15.1</v>
      </c>
      <c r="BH13" s="110">
        <v>11.699999999999989</v>
      </c>
      <c r="BI13" s="160">
        <v>41.30000000000001</v>
      </c>
      <c r="BJ13" s="110">
        <v>11.600000000000023</v>
      </c>
      <c r="BK13" s="110">
        <v>14.599999999999966</v>
      </c>
      <c r="BL13" s="122">
        <v>10.5</v>
      </c>
      <c r="BM13" s="110">
        <v>16.5</v>
      </c>
      <c r="BN13" s="110">
        <v>14.299999999999997</v>
      </c>
      <c r="BO13" s="110">
        <v>91.3</v>
      </c>
      <c r="BP13" s="111">
        <v>11.599999999999994</v>
      </c>
      <c r="BQ13" s="110">
        <v>20.5</v>
      </c>
      <c r="BR13" s="160">
        <v>13</v>
      </c>
      <c r="BS13" s="160">
        <v>15.200000000000017</v>
      </c>
      <c r="BT13" s="160">
        <v>17.49999999999997</v>
      </c>
      <c r="BU13" s="110">
        <v>41.200000000000045</v>
      </c>
      <c r="BV13" s="110">
        <v>13.699999999999932</v>
      </c>
      <c r="BW13" s="111">
        <v>17.400000000000034</v>
      </c>
      <c r="BX13" s="166">
        <v>12.600000000000001</v>
      </c>
      <c r="BY13" s="160">
        <v>17.799999999999997</v>
      </c>
      <c r="BZ13" s="160">
        <v>18</v>
      </c>
      <c r="CA13" s="110">
        <v>43.300000000000004</v>
      </c>
      <c r="CB13" s="110">
        <v>13.100000000000009</v>
      </c>
      <c r="CC13" s="160">
        <v>20.899999999999977</v>
      </c>
      <c r="CD13" s="160">
        <v>14.900000000000006</v>
      </c>
      <c r="CE13" s="160">
        <v>13.700000000000017</v>
      </c>
      <c r="CF13" s="110">
        <v>18.30000000000001</v>
      </c>
      <c r="CG13" s="160">
        <v>46.39999999999998</v>
      </c>
      <c r="CH13" s="160">
        <v>9.900000000000006</v>
      </c>
      <c r="CI13" s="111">
        <v>19.400000000000006</v>
      </c>
      <c r="CJ13" s="122">
        <v>18.9</v>
      </c>
      <c r="CK13" s="110">
        <v>13</v>
      </c>
      <c r="CL13" s="111">
        <v>15.600000000000001</v>
      </c>
      <c r="CM13" s="127">
        <v>44.2</v>
      </c>
      <c r="CN13" s="160">
        <v>8.600000000000009</v>
      </c>
      <c r="CO13" s="110">
        <v>19.5</v>
      </c>
      <c r="CP13" s="110">
        <v>20</v>
      </c>
      <c r="CQ13" s="160">
        <v>12.5</v>
      </c>
      <c r="CR13" s="160">
        <v>15.599999999999994</v>
      </c>
      <c r="CS13" s="160">
        <v>39.69999999999999</v>
      </c>
      <c r="CT13" s="160">
        <v>7.200000000000017</v>
      </c>
      <c r="CU13" s="110">
        <v>18.19999999999999</v>
      </c>
      <c r="CV13" s="125">
        <v>22</v>
      </c>
      <c r="CW13" s="121">
        <v>14.100000000000001</v>
      </c>
      <c r="CX13" s="121">
        <v>16</v>
      </c>
      <c r="CY13" s="111">
        <v>41.9</v>
      </c>
      <c r="CZ13" s="110">
        <v>6.5</v>
      </c>
      <c r="DA13" s="160">
        <v>18.799999999999997</v>
      </c>
      <c r="DB13" s="111">
        <v>22.200000000000003</v>
      </c>
      <c r="DC13" s="167">
        <v>17.099999999999994</v>
      </c>
      <c r="DD13" s="160">
        <v>20.299999999999983</v>
      </c>
      <c r="DE13" s="160">
        <v>40.10000000000002</v>
      </c>
      <c r="DF13" s="110">
        <v>7.5</v>
      </c>
      <c r="DG13" s="168">
        <v>18.400000000000006</v>
      </c>
      <c r="DH13" s="122">
        <v>29.1</v>
      </c>
      <c r="DI13" s="121">
        <v>24.5</v>
      </c>
      <c r="DJ13" s="127">
        <v>19.6</v>
      </c>
      <c r="DK13" s="169">
        <v>51.599999999999994</v>
      </c>
      <c r="DL13" s="127">
        <v>12.299999999999997</v>
      </c>
      <c r="DM13" s="156">
        <v>19.200000000000017</v>
      </c>
      <c r="DN13" s="160">
        <v>34.29999999999998</v>
      </c>
      <c r="DO13" s="160">
        <v>27.200000000000017</v>
      </c>
      <c r="DP13" s="111">
        <v>18.799999999999983</v>
      </c>
      <c r="DQ13" s="121">
        <v>55.50000000000003</v>
      </c>
      <c r="DR13" s="160">
        <v>12.899999999999977</v>
      </c>
      <c r="DS13" s="160">
        <v>21.600000000000023</v>
      </c>
      <c r="DT13" s="180">
        <v>42.1</v>
      </c>
      <c r="DU13" s="160">
        <v>31.599999999999987</v>
      </c>
      <c r="DV13" s="110">
        <v>22.900000000000006</v>
      </c>
      <c r="DW13" s="118">
        <v>55.80000000000001</v>
      </c>
      <c r="DX13" s="160">
        <v>15.699999999999989</v>
      </c>
      <c r="DY13" s="160">
        <v>27.5</v>
      </c>
      <c r="DZ13" s="160">
        <v>46.80000000000001</v>
      </c>
      <c r="EA13" s="156">
        <v>28.700000000000017</v>
      </c>
      <c r="EB13" s="156">
        <v>25.799999999999955</v>
      </c>
      <c r="EC13" s="181">
        <v>62.200000000000045</v>
      </c>
      <c r="ED13" s="160">
        <v>11.399999999999977</v>
      </c>
      <c r="EE13" s="170">
        <v>27.19999999999999</v>
      </c>
      <c r="EF13" s="180">
        <v>63.400000000000006</v>
      </c>
      <c r="EG13" s="121">
        <v>23.69999999999999</v>
      </c>
      <c r="EH13" s="160">
        <v>32.599999999999994</v>
      </c>
      <c r="EI13" s="160">
        <v>74.20000000000002</v>
      </c>
      <c r="EJ13" s="160">
        <v>7.400000000000006</v>
      </c>
      <c r="EK13" s="160">
        <v>31.299999999999983</v>
      </c>
      <c r="EL13" s="160">
        <v>59.50000000000003</v>
      </c>
      <c r="EM13" s="160">
        <v>34.599999999999966</v>
      </c>
      <c r="EN13" s="156">
        <v>24.900000000000034</v>
      </c>
      <c r="EO13" s="181">
        <v>81.19999999999999</v>
      </c>
      <c r="EP13" s="156">
        <v>12.599999999999966</v>
      </c>
      <c r="EQ13" s="156">
        <v>31.200000000000045</v>
      </c>
      <c r="ER13" s="119">
        <v>63.3</v>
      </c>
      <c r="ES13" s="111">
        <v>31.299999999999997</v>
      </c>
      <c r="ET13" s="111">
        <v>33.80000000000001</v>
      </c>
      <c r="EU13" s="156">
        <v>73.79999999999998</v>
      </c>
      <c r="EV13" s="111">
        <v>13.100000000000023</v>
      </c>
      <c r="EW13" s="111">
        <v>36.599999999999994</v>
      </c>
      <c r="EX13" s="111">
        <v>76.6</v>
      </c>
      <c r="EY13" s="111">
        <v>30.799999999999955</v>
      </c>
      <c r="EZ13" s="156">
        <v>24.800000000000068</v>
      </c>
      <c r="FA13" s="111">
        <v>83.89999999999998</v>
      </c>
      <c r="FB13" s="156">
        <v>13.100000000000023</v>
      </c>
      <c r="FC13" s="156">
        <v>31.899999999999977</v>
      </c>
      <c r="FD13" s="119">
        <v>90.1</v>
      </c>
      <c r="FE13" s="111">
        <v>29.900000000000006</v>
      </c>
      <c r="FF13" s="111">
        <v>33.19999999999999</v>
      </c>
      <c r="FG13" s="111">
        <v>84.10000000000002</v>
      </c>
      <c r="FH13" s="111">
        <v>15.199999999999989</v>
      </c>
      <c r="FI13" s="111">
        <v>32.10000000000002</v>
      </c>
      <c r="FJ13" s="118">
        <v>100</v>
      </c>
      <c r="FK13" s="118">
        <v>29.5</v>
      </c>
      <c r="FL13" s="156">
        <v>41.39999999999998</v>
      </c>
      <c r="FM13" s="111">
        <v>79.79999999999995</v>
      </c>
      <c r="FN13" s="156">
        <v>17.300000000000068</v>
      </c>
      <c r="FO13" s="110">
        <v>51.89999999999998</v>
      </c>
      <c r="FP13" s="119">
        <v>102</v>
      </c>
      <c r="FQ13" s="111">
        <v>27.69999999999999</v>
      </c>
      <c r="FR13" s="110">
        <v>39.30000000000001</v>
      </c>
      <c r="FS13" s="110">
        <v>89.20000000000005</v>
      </c>
      <c r="FT13" s="110">
        <v>21</v>
      </c>
      <c r="FU13" s="111">
        <v>64.69999999999993</v>
      </c>
      <c r="FV13" s="118">
        <v>124.10000000000002</v>
      </c>
      <c r="FW13" s="111">
        <v>35.39999999999998</v>
      </c>
      <c r="FX13" s="110">
        <v>35.10000000000002</v>
      </c>
      <c r="FY13" s="111">
        <v>111.59999999999991</v>
      </c>
      <c r="FZ13" s="110">
        <v>81.80000000000018</v>
      </c>
      <c r="GA13" s="111">
        <v>31.799999999999955</v>
      </c>
      <c r="GB13" s="119">
        <v>100.5</v>
      </c>
      <c r="GC13" s="111">
        <v>39.599999999999994</v>
      </c>
      <c r="GD13" s="111">
        <v>41.400000000000006</v>
      </c>
      <c r="GE13" s="172">
        <v>110.5</v>
      </c>
      <c r="GF13" s="111">
        <v>95.80000000000001</v>
      </c>
      <c r="GG13" s="111">
        <v>30.5</v>
      </c>
      <c r="GH13" s="111">
        <v>98.30000000000001</v>
      </c>
      <c r="GI13" s="110">
        <v>46.10000000000002</v>
      </c>
      <c r="GJ13" s="111">
        <v>35.69999999999993</v>
      </c>
      <c r="GK13" s="110">
        <v>71.80000000000007</v>
      </c>
      <c r="GL13" s="110">
        <v>94</v>
      </c>
      <c r="GM13" s="110">
        <v>26.299999999999955</v>
      </c>
      <c r="GN13" s="55">
        <v>92.89999999999999</v>
      </c>
      <c r="GO13" s="47">
        <v>49.2</v>
      </c>
      <c r="GP13" s="47">
        <v>35</v>
      </c>
      <c r="GQ13" s="47">
        <v>66.70000000000002</v>
      </c>
      <c r="GR13" s="47">
        <v>89.19999999999999</v>
      </c>
      <c r="GS13" s="47">
        <v>19.19999999999999</v>
      </c>
      <c r="GT13" s="47">
        <v>138.5</v>
      </c>
      <c r="GU13" s="45">
        <v>48.2000000000001</v>
      </c>
      <c r="GV13" s="45">
        <v>29.199999999999932</v>
      </c>
      <c r="GW13" s="45">
        <v>52.39999999999998</v>
      </c>
      <c r="GX13" s="45">
        <v>99.29999999999995</v>
      </c>
      <c r="GY13" s="45">
        <v>27</v>
      </c>
      <c r="GZ13" s="130">
        <v>205.4</v>
      </c>
      <c r="HA13" s="45">
        <v>57.900000000000006</v>
      </c>
      <c r="HB13" s="45">
        <v>43.89999999999998</v>
      </c>
      <c r="HC13" s="45">
        <v>88</v>
      </c>
      <c r="HD13" s="45">
        <v>107.50000000000006</v>
      </c>
      <c r="HE13" s="45">
        <v>30.5</v>
      </c>
      <c r="HF13" s="45">
        <v>244.89999999999998</v>
      </c>
      <c r="HG13" s="45">
        <v>68.5</v>
      </c>
      <c r="HH13" s="45">
        <v>58.09999999999991</v>
      </c>
      <c r="HI13" s="47">
        <v>122.00000000000011</v>
      </c>
      <c r="HJ13" s="47">
        <v>122.10000000000014</v>
      </c>
      <c r="HK13" s="47">
        <v>33.399999999999864</v>
      </c>
      <c r="HL13" s="130">
        <v>283.8</v>
      </c>
      <c r="HM13" s="72">
        <v>75.89999999999998</v>
      </c>
      <c r="HN13" s="72">
        <v>58.60000000000002</v>
      </c>
    </row>
    <row r="14" spans="1:222" s="34" customFormat="1" ht="15">
      <c r="A14" s="156">
        <v>14.799999999999983</v>
      </c>
      <c r="B14" s="157" t="s">
        <v>18</v>
      </c>
      <c r="C14" s="158">
        <v>25</v>
      </c>
      <c r="D14" s="121">
        <v>13.6</v>
      </c>
      <c r="E14" s="121">
        <v>19.6</v>
      </c>
      <c r="F14" s="121">
        <v>20.6</v>
      </c>
      <c r="G14" s="121">
        <v>31.1</v>
      </c>
      <c r="H14" s="121">
        <v>30.1</v>
      </c>
      <c r="I14" s="159">
        <v>45</v>
      </c>
      <c r="J14" s="159">
        <v>37.7</v>
      </c>
      <c r="K14" s="159">
        <v>42.00000000000006</v>
      </c>
      <c r="L14" s="159">
        <v>41.69999999999993</v>
      </c>
      <c r="M14" s="159">
        <v>35.50000000000006</v>
      </c>
      <c r="N14" s="159">
        <v>37.99999999999994</v>
      </c>
      <c r="O14" s="121">
        <v>64.1</v>
      </c>
      <c r="P14" s="122">
        <v>28.5</v>
      </c>
      <c r="Q14" s="111">
        <v>27.7</v>
      </c>
      <c r="R14" s="111">
        <v>28.7</v>
      </c>
      <c r="S14" s="111">
        <v>24.1</v>
      </c>
      <c r="T14" s="110">
        <v>28.3</v>
      </c>
      <c r="U14" s="110">
        <v>27</v>
      </c>
      <c r="V14" s="110">
        <v>33.69999999999993</v>
      </c>
      <c r="W14" s="110">
        <v>19.500000000000114</v>
      </c>
      <c r="X14" s="110">
        <v>16.3</v>
      </c>
      <c r="Y14" s="110">
        <v>5.400000000000034</v>
      </c>
      <c r="Z14" s="121">
        <v>21.3</v>
      </c>
      <c r="AA14" s="121">
        <v>6.800000000000011</v>
      </c>
      <c r="AB14" s="122">
        <f>'[1]StatementII'!$D$18</f>
        <v>15.1</v>
      </c>
      <c r="AC14" s="110">
        <v>52.3</v>
      </c>
      <c r="AD14" s="110">
        <v>21.9</v>
      </c>
      <c r="AE14" s="160">
        <v>23</v>
      </c>
      <c r="AF14" s="110">
        <v>16</v>
      </c>
      <c r="AG14" s="110">
        <v>21.2</v>
      </c>
      <c r="AH14" s="110">
        <v>21.1</v>
      </c>
      <c r="AI14" s="177">
        <v>14.1</v>
      </c>
      <c r="AJ14" s="110">
        <v>34.8</v>
      </c>
      <c r="AK14" s="110">
        <v>32.2</v>
      </c>
      <c r="AL14" s="110">
        <v>28.7</v>
      </c>
      <c r="AM14" s="162">
        <v>82.1</v>
      </c>
      <c r="AN14" s="122">
        <v>12.1</v>
      </c>
      <c r="AO14" s="110">
        <v>20</v>
      </c>
      <c r="AP14" s="159">
        <v>37.5</v>
      </c>
      <c r="AQ14" s="110">
        <v>27.2</v>
      </c>
      <c r="AR14" s="110">
        <v>29.2</v>
      </c>
      <c r="AS14" s="110">
        <v>37.2</v>
      </c>
      <c r="AT14" s="178">
        <v>42.5</v>
      </c>
      <c r="AU14" s="110">
        <v>36.4</v>
      </c>
      <c r="AV14" s="110">
        <v>41</v>
      </c>
      <c r="AW14" s="110">
        <v>54.2</v>
      </c>
      <c r="AX14" s="111">
        <v>40</v>
      </c>
      <c r="AY14" s="179">
        <v>70</v>
      </c>
      <c r="AZ14" s="165">
        <v>10.8</v>
      </c>
      <c r="BA14" s="110">
        <v>14.5</v>
      </c>
      <c r="BB14" s="160">
        <v>16.099999999999998</v>
      </c>
      <c r="BC14" s="110">
        <v>14.399999999999999</v>
      </c>
      <c r="BD14" s="160">
        <v>19.10000000000001</v>
      </c>
      <c r="BE14" s="111">
        <v>17.19999999999999</v>
      </c>
      <c r="BF14" s="160">
        <v>18.80000000000001</v>
      </c>
      <c r="BG14" s="111">
        <v>16.1</v>
      </c>
      <c r="BH14" s="110">
        <v>12.400000000000006</v>
      </c>
      <c r="BI14" s="160">
        <v>19.799999999999983</v>
      </c>
      <c r="BJ14" s="110">
        <v>11.800000000000011</v>
      </c>
      <c r="BK14" s="110">
        <v>25.30000000000001</v>
      </c>
      <c r="BL14" s="122">
        <v>10.1</v>
      </c>
      <c r="BM14" s="110">
        <v>13.700000000000001</v>
      </c>
      <c r="BN14" s="110">
        <v>18.999999999999996</v>
      </c>
      <c r="BO14" s="110">
        <v>16.1</v>
      </c>
      <c r="BP14" s="111">
        <v>22.4</v>
      </c>
      <c r="BQ14" s="110">
        <v>15.700000000000003</v>
      </c>
      <c r="BR14" s="160">
        <v>17.900000000000006</v>
      </c>
      <c r="BS14" s="160">
        <v>18.099999999999994</v>
      </c>
      <c r="BT14" s="160">
        <v>10.5</v>
      </c>
      <c r="BU14" s="110">
        <v>11.800000000000011</v>
      </c>
      <c r="BV14" s="110">
        <v>14.899999999999977</v>
      </c>
      <c r="BW14" s="111">
        <v>26.5</v>
      </c>
      <c r="BX14" s="166">
        <v>32.5</v>
      </c>
      <c r="BY14" s="160">
        <v>13.299999999999997</v>
      </c>
      <c r="BZ14" s="160">
        <v>15.900000000000006</v>
      </c>
      <c r="CA14" s="110">
        <v>20.799999999999997</v>
      </c>
      <c r="CB14" s="110">
        <v>15.700000000000003</v>
      </c>
      <c r="CC14" s="160">
        <v>20.599999999999994</v>
      </c>
      <c r="CD14" s="160">
        <v>21.39999999999999</v>
      </c>
      <c r="CE14" s="160">
        <v>19.200000000000017</v>
      </c>
      <c r="CF14" s="110">
        <v>19.69999999999999</v>
      </c>
      <c r="CG14" s="160">
        <v>18.30000000000001</v>
      </c>
      <c r="CH14" s="160">
        <v>15.599999999999994</v>
      </c>
      <c r="CI14" s="111">
        <v>40.099999999999994</v>
      </c>
      <c r="CJ14" s="122">
        <v>12.8</v>
      </c>
      <c r="CK14" s="110">
        <v>25.900000000000002</v>
      </c>
      <c r="CL14" s="111">
        <v>13.199999999999996</v>
      </c>
      <c r="CM14" s="127">
        <v>19.000000000000007</v>
      </c>
      <c r="CN14" s="160">
        <v>23.5</v>
      </c>
      <c r="CO14" s="110">
        <v>14</v>
      </c>
      <c r="CP14" s="110">
        <v>23.299999999999983</v>
      </c>
      <c r="CQ14" s="160">
        <v>13.300000000000011</v>
      </c>
      <c r="CR14" s="160">
        <v>22.19999999999999</v>
      </c>
      <c r="CS14" s="160">
        <v>36.10000000000002</v>
      </c>
      <c r="CT14" s="160">
        <v>15.699999999999989</v>
      </c>
      <c r="CU14" s="110">
        <v>23.599999999999994</v>
      </c>
      <c r="CV14" s="125">
        <v>12.9</v>
      </c>
      <c r="CW14" s="121">
        <v>17.5</v>
      </c>
      <c r="CX14" s="121">
        <v>24.200000000000003</v>
      </c>
      <c r="CY14" s="111">
        <v>18.199999999999996</v>
      </c>
      <c r="CZ14" s="110">
        <v>21.5</v>
      </c>
      <c r="DA14" s="160">
        <v>20.700000000000003</v>
      </c>
      <c r="DB14" s="111">
        <v>25.19999999999999</v>
      </c>
      <c r="DC14" s="167">
        <v>15</v>
      </c>
      <c r="DD14" s="160">
        <v>29.80000000000001</v>
      </c>
      <c r="DE14" s="160">
        <v>34</v>
      </c>
      <c r="DF14" s="110">
        <v>18.80000000000001</v>
      </c>
      <c r="DG14" s="168">
        <v>36.69999999999999</v>
      </c>
      <c r="DH14" s="122">
        <v>11.7</v>
      </c>
      <c r="DI14" s="121">
        <v>18.8</v>
      </c>
      <c r="DJ14" s="127">
        <v>28.5</v>
      </c>
      <c r="DK14" s="169">
        <v>22.299999999999997</v>
      </c>
      <c r="DL14" s="127">
        <v>14.5</v>
      </c>
      <c r="DM14" s="156">
        <v>14.5</v>
      </c>
      <c r="DN14" s="160">
        <v>30.000000000000014</v>
      </c>
      <c r="DO14" s="160">
        <v>16.5</v>
      </c>
      <c r="DP14" s="111">
        <v>17.099999999999994</v>
      </c>
      <c r="DQ14" s="121">
        <v>24.2</v>
      </c>
      <c r="DR14" s="160">
        <v>19.599999999999994</v>
      </c>
      <c r="DS14" s="160">
        <v>28</v>
      </c>
      <c r="DT14" s="180">
        <v>22.3</v>
      </c>
      <c r="DU14" s="160">
        <v>19.8</v>
      </c>
      <c r="DV14" s="110">
        <v>30.9</v>
      </c>
      <c r="DW14" s="118">
        <v>26</v>
      </c>
      <c r="DX14" s="160">
        <v>28.89999999999999</v>
      </c>
      <c r="DY14" s="160">
        <v>25.999999999999986</v>
      </c>
      <c r="DZ14" s="160">
        <v>34.60000000000002</v>
      </c>
      <c r="EA14" s="156">
        <v>27.200000000000017</v>
      </c>
      <c r="EB14" s="156">
        <v>33.5</v>
      </c>
      <c r="EC14" s="181">
        <v>29.49999999999997</v>
      </c>
      <c r="ED14" s="160">
        <v>30.69999999999999</v>
      </c>
      <c r="EE14" s="170">
        <v>49.900000000000034</v>
      </c>
      <c r="EF14" s="180">
        <v>29.6</v>
      </c>
      <c r="EG14" s="121">
        <v>35.199999999999996</v>
      </c>
      <c r="EH14" s="160">
        <v>55.5</v>
      </c>
      <c r="EI14" s="160">
        <v>34.39999999999999</v>
      </c>
      <c r="EJ14" s="160">
        <v>44.60000000000002</v>
      </c>
      <c r="EK14" s="160">
        <v>57.49999999999997</v>
      </c>
      <c r="EL14" s="160">
        <v>29.299999999999955</v>
      </c>
      <c r="EM14" s="160">
        <v>43.200000000000045</v>
      </c>
      <c r="EN14" s="156">
        <v>45.099999999999966</v>
      </c>
      <c r="EO14" s="181">
        <v>37.5</v>
      </c>
      <c r="EP14" s="156">
        <v>30.700000000000045</v>
      </c>
      <c r="EQ14" s="156">
        <v>98.80000000000007</v>
      </c>
      <c r="ER14" s="119">
        <v>23</v>
      </c>
      <c r="ES14" s="111">
        <v>33</v>
      </c>
      <c r="ET14" s="111">
        <v>39.500000000000014</v>
      </c>
      <c r="EU14" s="156">
        <v>45.29999999999997</v>
      </c>
      <c r="EV14" s="111">
        <v>29.200000000000017</v>
      </c>
      <c r="EW14" s="111">
        <v>39.99999999999997</v>
      </c>
      <c r="EX14" s="111">
        <v>51.50000000000003</v>
      </c>
      <c r="EY14" s="111">
        <v>35.599999999999966</v>
      </c>
      <c r="EZ14" s="156">
        <v>24.100000000000023</v>
      </c>
      <c r="FA14" s="111">
        <v>31.80000000000001</v>
      </c>
      <c r="FB14" s="156">
        <v>24.69999999999999</v>
      </c>
      <c r="FC14" s="156">
        <v>66.89999999999998</v>
      </c>
      <c r="FD14" s="119">
        <v>37.4</v>
      </c>
      <c r="FE14" s="111">
        <v>46.00000000000001</v>
      </c>
      <c r="FF14" s="111">
        <v>40.400000000000006</v>
      </c>
      <c r="FG14" s="111">
        <v>64.19999999999999</v>
      </c>
      <c r="FH14" s="111">
        <v>57.099999999999994</v>
      </c>
      <c r="FI14" s="111">
        <v>29.100000000000023</v>
      </c>
      <c r="FJ14" s="118">
        <v>71.19999999999999</v>
      </c>
      <c r="FK14" s="118">
        <v>32.99999999999994</v>
      </c>
      <c r="FL14" s="156">
        <v>44.80000000000007</v>
      </c>
      <c r="FM14" s="111">
        <v>52.599999999999966</v>
      </c>
      <c r="FN14" s="156">
        <v>46.400000000000034</v>
      </c>
      <c r="FO14" s="110">
        <v>54.89999999999998</v>
      </c>
      <c r="FP14" s="119">
        <v>68.9</v>
      </c>
      <c r="FQ14" s="111">
        <v>54.89999999999999</v>
      </c>
      <c r="FR14" s="110">
        <v>57.89999999999999</v>
      </c>
      <c r="FS14" s="110">
        <v>36.20000000000002</v>
      </c>
      <c r="FT14" s="110">
        <v>53.29999999999998</v>
      </c>
      <c r="FU14" s="111">
        <v>24.900000000000034</v>
      </c>
      <c r="FV14" s="118">
        <v>69.39999999999998</v>
      </c>
      <c r="FW14" s="111">
        <v>54.599999999999966</v>
      </c>
      <c r="FX14" s="110">
        <v>54.60000000000002</v>
      </c>
      <c r="FY14" s="111">
        <v>114.19999999999999</v>
      </c>
      <c r="FZ14" s="110">
        <v>89.40000000000009</v>
      </c>
      <c r="GA14" s="111">
        <v>345.80000000000007</v>
      </c>
      <c r="GB14" s="119">
        <v>71.6</v>
      </c>
      <c r="GC14" s="111">
        <v>28.700000000000003</v>
      </c>
      <c r="GD14" s="111">
        <v>82.59999999999998</v>
      </c>
      <c r="GE14" s="172">
        <v>82.90000000000009</v>
      </c>
      <c r="GF14" s="111">
        <v>49.69999999999993</v>
      </c>
      <c r="GG14" s="111">
        <v>80.19999999999999</v>
      </c>
      <c r="GH14" s="111">
        <v>80.60000000000008</v>
      </c>
      <c r="GI14" s="110">
        <v>102.39999999999998</v>
      </c>
      <c r="GJ14" s="111">
        <v>70.79999999999995</v>
      </c>
      <c r="GK14" s="110">
        <v>121.00000000000011</v>
      </c>
      <c r="GL14" s="110">
        <v>75.89999999999998</v>
      </c>
      <c r="GM14" s="110">
        <v>176.79999999999984</v>
      </c>
      <c r="GN14" s="55">
        <v>62.400000000000006</v>
      </c>
      <c r="GO14" s="47">
        <v>45.09999999999998</v>
      </c>
      <c r="GP14" s="47">
        <v>105.10000000000001</v>
      </c>
      <c r="GQ14" s="47">
        <v>85.29999999999998</v>
      </c>
      <c r="GR14" s="47">
        <v>85.70000000000005</v>
      </c>
      <c r="GS14" s="47">
        <v>47.80000000000001</v>
      </c>
      <c r="GT14" s="47">
        <v>77.49999999999994</v>
      </c>
      <c r="GU14" s="45">
        <v>55.200000000000045</v>
      </c>
      <c r="GV14" s="47">
        <v>81.59800000000007</v>
      </c>
      <c r="GW14" s="45">
        <v>179.4999999999999</v>
      </c>
      <c r="GX14" s="45">
        <v>177.30000000000007</v>
      </c>
      <c r="GY14" s="45">
        <v>207.70000000000005</v>
      </c>
      <c r="GZ14" s="130">
        <v>58.7</v>
      </c>
      <c r="HA14" s="45">
        <v>90.89999999999999</v>
      </c>
      <c r="HB14" s="45">
        <v>111.6</v>
      </c>
      <c r="HC14" s="45">
        <v>96.09999999999997</v>
      </c>
      <c r="HD14" s="45">
        <v>79.2000000000001</v>
      </c>
      <c r="HE14" s="45">
        <v>75.69999999999999</v>
      </c>
      <c r="HF14" s="45">
        <v>96.69999999999993</v>
      </c>
      <c r="HG14" s="45">
        <v>93.5</v>
      </c>
      <c r="HH14" s="45">
        <v>100.10000000000014</v>
      </c>
      <c r="HI14" s="47">
        <v>131.29999999999984</v>
      </c>
      <c r="HJ14" s="47">
        <v>97.70000000000016</v>
      </c>
      <c r="HK14" s="47">
        <v>114.79999999999995</v>
      </c>
      <c r="HL14" s="130">
        <v>86.5</v>
      </c>
      <c r="HM14" s="72">
        <v>105.40000000000003</v>
      </c>
      <c r="HN14" s="72">
        <v>108.19999999999993</v>
      </c>
    </row>
    <row r="15" spans="1:222" s="34" customFormat="1" ht="15.75">
      <c r="A15" s="124">
        <f>A1-A3-A12</f>
        <v>-729.7000000000003</v>
      </c>
      <c r="B15" s="157" t="s">
        <v>19</v>
      </c>
      <c r="C15" s="158">
        <v>26</v>
      </c>
      <c r="D15" s="121">
        <v>7.5</v>
      </c>
      <c r="E15" s="121">
        <v>2.1</v>
      </c>
      <c r="F15" s="121">
        <v>3.6</v>
      </c>
      <c r="G15" s="121">
        <v>4.1</v>
      </c>
      <c r="H15" s="121">
        <v>16.3</v>
      </c>
      <c r="I15" s="159">
        <v>33.3</v>
      </c>
      <c r="J15" s="159">
        <v>31.4</v>
      </c>
      <c r="K15" s="159">
        <v>19.4</v>
      </c>
      <c r="L15" s="159">
        <v>50.3</v>
      </c>
      <c r="M15" s="159">
        <v>18.6</v>
      </c>
      <c r="N15" s="159">
        <v>17.2</v>
      </c>
      <c r="O15" s="121">
        <v>18.9</v>
      </c>
      <c r="P15" s="122">
        <v>3</v>
      </c>
      <c r="Q15" s="111">
        <v>9.4</v>
      </c>
      <c r="R15" s="111">
        <v>17.9</v>
      </c>
      <c r="S15" s="111">
        <v>14.1</v>
      </c>
      <c r="T15" s="110">
        <v>10.1</v>
      </c>
      <c r="U15" s="110">
        <v>21.6</v>
      </c>
      <c r="V15" s="110">
        <v>9.700000000000017</v>
      </c>
      <c r="W15" s="110">
        <v>16</v>
      </c>
      <c r="X15" s="110">
        <v>10.7</v>
      </c>
      <c r="Y15" s="110">
        <v>13.9</v>
      </c>
      <c r="Z15" s="121">
        <v>41.2</v>
      </c>
      <c r="AA15" s="121">
        <v>29.7</v>
      </c>
      <c r="AB15" s="122">
        <f>'[1]StatementII'!$D$19</f>
        <v>36.1</v>
      </c>
      <c r="AC15" s="110">
        <v>17.5</v>
      </c>
      <c r="AD15" s="110">
        <v>37.8</v>
      </c>
      <c r="AE15" s="160">
        <v>86.6</v>
      </c>
      <c r="AF15" s="110">
        <v>81.1</v>
      </c>
      <c r="AG15" s="110">
        <v>42.1</v>
      </c>
      <c r="AH15" s="110">
        <v>74.9</v>
      </c>
      <c r="AI15" s="177">
        <v>38.80000000000007</v>
      </c>
      <c r="AJ15" s="110">
        <v>115.7</v>
      </c>
      <c r="AK15" s="110">
        <v>120.2</v>
      </c>
      <c r="AL15" s="110">
        <v>82</v>
      </c>
      <c r="AM15" s="162">
        <v>126.1</v>
      </c>
      <c r="AN15" s="122">
        <v>22</v>
      </c>
      <c r="AO15" s="110">
        <v>51.9</v>
      </c>
      <c r="AP15" s="159">
        <v>86</v>
      </c>
      <c r="AQ15" s="110">
        <v>80.9</v>
      </c>
      <c r="AR15" s="110">
        <v>70.7</v>
      </c>
      <c r="AS15" s="110">
        <v>63.3</v>
      </c>
      <c r="AT15" s="178">
        <v>78.8</v>
      </c>
      <c r="AU15" s="110">
        <v>90.6</v>
      </c>
      <c r="AV15" s="110">
        <v>70.50000000000011</v>
      </c>
      <c r="AW15" s="110">
        <v>70.39999999999986</v>
      </c>
      <c r="AX15" s="110">
        <v>81.4</v>
      </c>
      <c r="AY15" s="179">
        <v>94.70000000000016</v>
      </c>
      <c r="AZ15" s="165">
        <v>30.7</v>
      </c>
      <c r="BA15" s="110">
        <v>83.49999999999999</v>
      </c>
      <c r="BB15" s="160">
        <v>163.20000000000005</v>
      </c>
      <c r="BC15" s="110">
        <v>121.49999999999994</v>
      </c>
      <c r="BD15" s="160">
        <v>135.5</v>
      </c>
      <c r="BE15" s="111">
        <v>87.20000000000005</v>
      </c>
      <c r="BF15" s="160">
        <v>72.10000000000002</v>
      </c>
      <c r="BG15" s="111">
        <v>80.3</v>
      </c>
      <c r="BH15" s="110">
        <v>83.70000000000005</v>
      </c>
      <c r="BI15" s="160">
        <v>42.89999999999998</v>
      </c>
      <c r="BJ15" s="110">
        <v>108</v>
      </c>
      <c r="BK15" s="110">
        <v>90.99999999999989</v>
      </c>
      <c r="BL15" s="122">
        <v>109.89999999999999</v>
      </c>
      <c r="BM15" s="110">
        <v>44.300000000000026</v>
      </c>
      <c r="BN15" s="110">
        <v>71.29999999999995</v>
      </c>
      <c r="BO15" s="110">
        <v>71.10000000000005</v>
      </c>
      <c r="BP15" s="111">
        <v>68.69999999999999</v>
      </c>
      <c r="BQ15" s="110">
        <v>60.5</v>
      </c>
      <c r="BR15" s="160">
        <v>51.80000000000001</v>
      </c>
      <c r="BS15" s="160">
        <v>106.70000000000005</v>
      </c>
      <c r="BT15" s="160">
        <v>73.5</v>
      </c>
      <c r="BU15" s="110">
        <v>113.89999999999986</v>
      </c>
      <c r="BV15" s="110">
        <v>58.90000000000009</v>
      </c>
      <c r="BW15" s="111">
        <v>389.4999999999999</v>
      </c>
      <c r="BX15" s="166">
        <v>88.9</v>
      </c>
      <c r="BY15" s="160">
        <v>59.19999999999999</v>
      </c>
      <c r="BZ15" s="160">
        <v>98.30000000000001</v>
      </c>
      <c r="CA15" s="110">
        <v>51.10000000000005</v>
      </c>
      <c r="CB15" s="110">
        <v>117.19999999999993</v>
      </c>
      <c r="CC15" s="160">
        <v>89.70000000000005</v>
      </c>
      <c r="CD15" s="160">
        <v>162.3</v>
      </c>
      <c r="CE15" s="160">
        <v>165.4999999999999</v>
      </c>
      <c r="CF15" s="110">
        <v>154.5000000000001</v>
      </c>
      <c r="CG15" s="160">
        <v>136.89999999999986</v>
      </c>
      <c r="CH15" s="160">
        <v>71.5</v>
      </c>
      <c r="CI15" s="111">
        <v>90.79999999999995</v>
      </c>
      <c r="CJ15" s="122">
        <v>66.39999999999999</v>
      </c>
      <c r="CK15" s="110">
        <v>66.60000000000001</v>
      </c>
      <c r="CL15" s="111">
        <v>65.6</v>
      </c>
      <c r="CM15" s="127">
        <v>71.49999999999997</v>
      </c>
      <c r="CN15" s="160">
        <v>69.70000000000005</v>
      </c>
      <c r="CO15" s="110">
        <v>29.80000000000001</v>
      </c>
      <c r="CP15" s="110">
        <v>123</v>
      </c>
      <c r="CQ15" s="160">
        <v>83.20000000000005</v>
      </c>
      <c r="CR15" s="160">
        <v>95.19999999999993</v>
      </c>
      <c r="CS15" s="160">
        <v>118.79999999999995</v>
      </c>
      <c r="CT15" s="160">
        <v>119.70000000000005</v>
      </c>
      <c r="CU15" s="110">
        <v>173.79999999999995</v>
      </c>
      <c r="CV15" s="125">
        <v>82.6</v>
      </c>
      <c r="CW15" s="121">
        <v>71.4</v>
      </c>
      <c r="CX15" s="121">
        <v>73.79999999999998</v>
      </c>
      <c r="CY15" s="111">
        <v>79.20000000000002</v>
      </c>
      <c r="CZ15" s="110">
        <v>73.80000000000001</v>
      </c>
      <c r="DA15" s="160">
        <v>98.19999999999999</v>
      </c>
      <c r="DB15" s="111">
        <v>61.30000000000007</v>
      </c>
      <c r="DC15" s="167">
        <v>90.29999999999995</v>
      </c>
      <c r="DD15" s="160">
        <v>89.29999999999995</v>
      </c>
      <c r="DE15" s="160">
        <v>86.20000000000005</v>
      </c>
      <c r="DF15" s="110">
        <v>47</v>
      </c>
      <c r="DG15" s="168">
        <v>214.69999999999993</v>
      </c>
      <c r="DH15" s="122">
        <v>76.10000000000001</v>
      </c>
      <c r="DI15" s="121">
        <v>74.3</v>
      </c>
      <c r="DJ15" s="127">
        <v>87.69999999999999</v>
      </c>
      <c r="DK15" s="169">
        <v>106.99999999999997</v>
      </c>
      <c r="DL15" s="127">
        <v>81.60000000000008</v>
      </c>
      <c r="DM15" s="156">
        <v>120.89999999999998</v>
      </c>
      <c r="DN15" s="160">
        <v>118.39999999999998</v>
      </c>
      <c r="DO15" s="160">
        <v>116.39999999999998</v>
      </c>
      <c r="DP15" s="111">
        <v>134.39999999999998</v>
      </c>
      <c r="DQ15" s="121">
        <v>108.60000000000014</v>
      </c>
      <c r="DR15" s="160">
        <v>97.29999999999995</v>
      </c>
      <c r="DS15" s="160">
        <v>148.70000000000005</v>
      </c>
      <c r="DT15" s="180">
        <v>58.7</v>
      </c>
      <c r="DU15" s="160">
        <v>59.5</v>
      </c>
      <c r="DV15" s="110">
        <v>93.8</v>
      </c>
      <c r="DW15" s="118">
        <v>51.80000000000001</v>
      </c>
      <c r="DX15" s="160">
        <v>81.89999999999998</v>
      </c>
      <c r="DY15" s="160">
        <v>58</v>
      </c>
      <c r="DZ15" s="160">
        <v>58.69999999999999</v>
      </c>
      <c r="EA15" s="156">
        <v>109.20000000000016</v>
      </c>
      <c r="EB15" s="156">
        <v>93.29999999999984</v>
      </c>
      <c r="EC15" s="181">
        <v>91.40000000000009</v>
      </c>
      <c r="ED15" s="160">
        <v>41.799999999999955</v>
      </c>
      <c r="EE15" s="170">
        <v>137</v>
      </c>
      <c r="EF15" s="180">
        <v>63.300000000000004</v>
      </c>
      <c r="EG15" s="121">
        <v>60.00000000000001</v>
      </c>
      <c r="EH15" s="160">
        <v>65.89999999999998</v>
      </c>
      <c r="EI15" s="160">
        <v>51.099999999999994</v>
      </c>
      <c r="EJ15" s="160">
        <v>65.9</v>
      </c>
      <c r="EK15" s="160">
        <v>68.49999999999994</v>
      </c>
      <c r="EL15" s="160">
        <v>86.99999999999994</v>
      </c>
      <c r="EM15" s="160">
        <v>87.5</v>
      </c>
      <c r="EN15" s="156">
        <v>89.40000000000009</v>
      </c>
      <c r="EO15" s="181">
        <v>82.70000000000005</v>
      </c>
      <c r="EP15" s="156">
        <v>74.99999999999989</v>
      </c>
      <c r="EQ15" s="156">
        <v>172.29999999999973</v>
      </c>
      <c r="ER15" s="119">
        <v>74.49999999999999</v>
      </c>
      <c r="ES15" s="111">
        <v>69.00000000000001</v>
      </c>
      <c r="ET15" s="111">
        <v>85.69999999999999</v>
      </c>
      <c r="EU15" s="156">
        <v>69.80000000000001</v>
      </c>
      <c r="EV15" s="111">
        <v>62</v>
      </c>
      <c r="EW15" s="111">
        <v>74.79999999999995</v>
      </c>
      <c r="EX15" s="111">
        <v>83.59999999999997</v>
      </c>
      <c r="EY15" s="111">
        <v>88.60000000000002</v>
      </c>
      <c r="EZ15" s="156">
        <v>93.40000000000009</v>
      </c>
      <c r="FA15" s="111">
        <v>84.59999999999991</v>
      </c>
      <c r="FB15" s="156">
        <v>95.90000000000009</v>
      </c>
      <c r="FC15" s="156">
        <v>400.9999999999998</v>
      </c>
      <c r="FD15" s="119">
        <v>5.300000000000002</v>
      </c>
      <c r="FE15" s="111">
        <v>28.000000000000004</v>
      </c>
      <c r="FF15" s="111">
        <v>17.699999999999996</v>
      </c>
      <c r="FG15" s="111">
        <v>25.700000000000003</v>
      </c>
      <c r="FH15" s="111">
        <v>43.29999999999998</v>
      </c>
      <c r="FI15" s="111">
        <v>41.599999999999994</v>
      </c>
      <c r="FJ15" s="118">
        <v>57.599999999999994</v>
      </c>
      <c r="FK15" s="118">
        <v>72.10000000000005</v>
      </c>
      <c r="FL15" s="156">
        <v>59</v>
      </c>
      <c r="FM15" s="111">
        <v>60.19999999999993</v>
      </c>
      <c r="FN15" s="156">
        <v>78.80000000000001</v>
      </c>
      <c r="FO15" s="110">
        <v>199.7</v>
      </c>
      <c r="FP15" s="119">
        <v>12.100000000000001</v>
      </c>
      <c r="FQ15" s="111">
        <v>35.800000000000004</v>
      </c>
      <c r="FR15" s="110">
        <v>28.60000000000001</v>
      </c>
      <c r="FS15" s="110">
        <v>29</v>
      </c>
      <c r="FT15" s="110">
        <v>25.200000000000003</v>
      </c>
      <c r="FU15" s="111">
        <v>48.89999999999998</v>
      </c>
      <c r="FV15" s="118">
        <v>66.1</v>
      </c>
      <c r="FW15" s="111">
        <v>71.20000000000005</v>
      </c>
      <c r="FX15" s="110">
        <v>90.49999999999994</v>
      </c>
      <c r="FY15" s="111">
        <v>78.5</v>
      </c>
      <c r="FZ15" s="110">
        <v>52.69999999999993</v>
      </c>
      <c r="GA15" s="111">
        <v>229.70000000000016</v>
      </c>
      <c r="GB15" s="119">
        <v>18.500000000000004</v>
      </c>
      <c r="GC15" s="111">
        <v>47.400000000000006</v>
      </c>
      <c r="GD15" s="111">
        <v>11.300000000000026</v>
      </c>
      <c r="GE15" s="172">
        <v>58.999999999999986</v>
      </c>
      <c r="GF15" s="111">
        <v>41.10000000000002</v>
      </c>
      <c r="GG15" s="111">
        <v>38.37999999999991</v>
      </c>
      <c r="GH15" s="111">
        <v>64.62</v>
      </c>
      <c r="GI15" s="110">
        <v>56</v>
      </c>
      <c r="GJ15" s="111">
        <v>75.70000000000005</v>
      </c>
      <c r="GK15" s="110">
        <v>59.30000000000007</v>
      </c>
      <c r="GL15" s="110">
        <v>46.899999999999864</v>
      </c>
      <c r="GM15" s="110">
        <v>220.5000000000001</v>
      </c>
      <c r="GN15" s="55">
        <v>22.9</v>
      </c>
      <c r="GO15" s="47">
        <v>50.700000000000024</v>
      </c>
      <c r="GP15" s="47">
        <v>28.799999999999997</v>
      </c>
      <c r="GQ15" s="47">
        <v>49.39999999999996</v>
      </c>
      <c r="GR15" s="47">
        <v>50.700000000000045</v>
      </c>
      <c r="GS15" s="47">
        <v>82.79999999999998</v>
      </c>
      <c r="GT15" s="47">
        <v>64.80000000000001</v>
      </c>
      <c r="GU15" s="45">
        <v>71.89999999999998</v>
      </c>
      <c r="GV15" s="45">
        <v>67.99999999999994</v>
      </c>
      <c r="GW15" s="45">
        <v>90.90000000000003</v>
      </c>
      <c r="GX15" s="45">
        <v>98.39999999999998</v>
      </c>
      <c r="GY15" s="45">
        <v>360.9</v>
      </c>
      <c r="GZ15" s="130">
        <v>44.79999999999999</v>
      </c>
      <c r="HA15" s="45">
        <v>49.99999999999999</v>
      </c>
      <c r="HB15" s="45">
        <v>73.90000000000003</v>
      </c>
      <c r="HC15" s="45">
        <v>66.1</v>
      </c>
      <c r="HD15" s="45">
        <v>82.49999999999994</v>
      </c>
      <c r="HE15" s="45">
        <v>122.70000000000005</v>
      </c>
      <c r="HF15" s="45">
        <v>108.29999999999995</v>
      </c>
      <c r="HG15" s="45">
        <v>73.20000000000005</v>
      </c>
      <c r="HH15" s="45">
        <v>54.80000000000007</v>
      </c>
      <c r="HI15" s="47">
        <v>89.69999999999993</v>
      </c>
      <c r="HJ15" s="47">
        <v>95.30000000000018</v>
      </c>
      <c r="HK15" s="47">
        <v>335.6</v>
      </c>
      <c r="HL15" s="130">
        <v>52.4</v>
      </c>
      <c r="HM15" s="72">
        <v>67.19999999999999</v>
      </c>
      <c r="HN15" s="72">
        <v>127.69999999999999</v>
      </c>
    </row>
    <row r="16" spans="1:222" s="34" customFormat="1" ht="15.75">
      <c r="A16" s="171">
        <f>SUM(A17:A19)</f>
        <v>47.80000000000001</v>
      </c>
      <c r="B16" s="157" t="s">
        <v>20</v>
      </c>
      <c r="C16" s="158">
        <v>27</v>
      </c>
      <c r="D16" s="121">
        <v>39.9</v>
      </c>
      <c r="E16" s="121">
        <v>40.1</v>
      </c>
      <c r="F16" s="121">
        <v>46.4</v>
      </c>
      <c r="G16" s="121">
        <v>45.6</v>
      </c>
      <c r="H16" s="121">
        <v>44</v>
      </c>
      <c r="I16" s="159">
        <v>44.3</v>
      </c>
      <c r="J16" s="159">
        <v>45.3</v>
      </c>
      <c r="K16" s="159">
        <v>46.1</v>
      </c>
      <c r="L16" s="159">
        <v>66.3</v>
      </c>
      <c r="M16" s="159">
        <v>55.2</v>
      </c>
      <c r="N16" s="159">
        <v>56.6</v>
      </c>
      <c r="O16" s="121">
        <v>67.40000000000009</v>
      </c>
      <c r="P16" s="122">
        <v>54.6</v>
      </c>
      <c r="Q16" s="111">
        <v>54.8</v>
      </c>
      <c r="R16" s="111">
        <v>54.8</v>
      </c>
      <c r="S16" s="111">
        <v>54.4</v>
      </c>
      <c r="T16" s="110">
        <v>53.5</v>
      </c>
      <c r="U16" s="110">
        <v>53.1</v>
      </c>
      <c r="V16" s="110">
        <v>51.8</v>
      </c>
      <c r="W16" s="110">
        <v>53.9</v>
      </c>
      <c r="X16" s="110">
        <v>54.3</v>
      </c>
      <c r="Y16" s="110">
        <v>66.4</v>
      </c>
      <c r="Z16" s="121">
        <v>134.3</v>
      </c>
      <c r="AA16" s="121">
        <v>206.6</v>
      </c>
      <c r="AB16" s="122">
        <f>'[1]StatementII'!$D$20</f>
        <v>83.2</v>
      </c>
      <c r="AC16" s="110">
        <v>113.3</v>
      </c>
      <c r="AD16" s="110">
        <v>90.7</v>
      </c>
      <c r="AE16" s="160">
        <v>123.2</v>
      </c>
      <c r="AF16" s="110">
        <v>100.1</v>
      </c>
      <c r="AG16" s="110">
        <v>105.1</v>
      </c>
      <c r="AH16" s="110">
        <v>105.8</v>
      </c>
      <c r="AI16" s="177">
        <v>105.1</v>
      </c>
      <c r="AJ16" s="110">
        <v>104.7</v>
      </c>
      <c r="AK16" s="110">
        <v>107</v>
      </c>
      <c r="AL16" s="110">
        <v>107.4</v>
      </c>
      <c r="AM16" s="162">
        <v>140.5</v>
      </c>
      <c r="AN16" s="122">
        <v>100.2</v>
      </c>
      <c r="AO16" s="110">
        <v>120.2</v>
      </c>
      <c r="AP16" s="159">
        <v>114.5</v>
      </c>
      <c r="AQ16" s="110">
        <v>122.3</v>
      </c>
      <c r="AR16" s="110">
        <v>117.4</v>
      </c>
      <c r="AS16" s="110">
        <v>113.5</v>
      </c>
      <c r="AT16" s="178">
        <v>114.2</v>
      </c>
      <c r="AU16" s="110">
        <v>128.8</v>
      </c>
      <c r="AV16" s="110">
        <v>113.4</v>
      </c>
      <c r="AW16" s="110">
        <v>122.5</v>
      </c>
      <c r="AX16" s="110">
        <v>120.6</v>
      </c>
      <c r="AY16" s="179">
        <v>132.3</v>
      </c>
      <c r="AZ16" s="165">
        <v>113</v>
      </c>
      <c r="BA16" s="110">
        <v>128.6</v>
      </c>
      <c r="BB16" s="160">
        <v>127.29999999999998</v>
      </c>
      <c r="BC16" s="110">
        <v>129.3</v>
      </c>
      <c r="BD16" s="160">
        <v>129.90000000000003</v>
      </c>
      <c r="BE16" s="111">
        <v>119</v>
      </c>
      <c r="BF16" s="160">
        <v>132.39999999999998</v>
      </c>
      <c r="BG16" s="111">
        <v>124.6</v>
      </c>
      <c r="BH16" s="110">
        <v>116.60000000000002</v>
      </c>
      <c r="BI16" s="160">
        <v>117.70000000000005</v>
      </c>
      <c r="BJ16" s="110">
        <v>123.59999999999991</v>
      </c>
      <c r="BK16" s="110">
        <v>119.09999999999991</v>
      </c>
      <c r="BL16" s="122">
        <v>123.8</v>
      </c>
      <c r="BM16" s="110">
        <v>128</v>
      </c>
      <c r="BN16" s="110">
        <v>131.8</v>
      </c>
      <c r="BO16" s="110">
        <v>141.10000000000002</v>
      </c>
      <c r="BP16" s="111">
        <v>121.5</v>
      </c>
      <c r="BQ16" s="110">
        <v>108.29999999999995</v>
      </c>
      <c r="BR16" s="160">
        <v>128.20000000000005</v>
      </c>
      <c r="BS16" s="160">
        <v>122.19999999999993</v>
      </c>
      <c r="BT16" s="160">
        <v>124.69999999999993</v>
      </c>
      <c r="BU16" s="110">
        <v>140.30000000000018</v>
      </c>
      <c r="BV16" s="110">
        <v>132</v>
      </c>
      <c r="BW16" s="111">
        <v>139</v>
      </c>
      <c r="BX16" s="166">
        <v>124</v>
      </c>
      <c r="BY16" s="160">
        <v>159.7</v>
      </c>
      <c r="BZ16" s="160">
        <v>129.3</v>
      </c>
      <c r="CA16" s="110">
        <v>136.79999999999995</v>
      </c>
      <c r="CB16" s="110">
        <v>130.4000000000001</v>
      </c>
      <c r="CC16" s="160">
        <v>131</v>
      </c>
      <c r="CD16" s="160">
        <v>142</v>
      </c>
      <c r="CE16" s="160">
        <v>134.89999999999986</v>
      </c>
      <c r="CF16" s="110">
        <v>155.80000000000018</v>
      </c>
      <c r="CG16" s="160">
        <v>151.69999999999982</v>
      </c>
      <c r="CH16" s="160">
        <v>153.80000000000018</v>
      </c>
      <c r="CI16" s="111">
        <v>160.89999999999986</v>
      </c>
      <c r="CJ16" s="122">
        <v>148.1</v>
      </c>
      <c r="CK16" s="110">
        <v>151.70000000000002</v>
      </c>
      <c r="CL16" s="111">
        <v>145.2</v>
      </c>
      <c r="CM16" s="127">
        <v>158.10000000000002</v>
      </c>
      <c r="CN16" s="160">
        <v>159.5</v>
      </c>
      <c r="CO16" s="110">
        <v>160.60000000000002</v>
      </c>
      <c r="CP16" s="110">
        <v>174.89999999999986</v>
      </c>
      <c r="CQ16" s="160">
        <v>168.20000000000005</v>
      </c>
      <c r="CR16" s="160">
        <v>194.9000000000001</v>
      </c>
      <c r="CS16" s="160">
        <v>201.5</v>
      </c>
      <c r="CT16" s="160">
        <v>205</v>
      </c>
      <c r="CU16" s="110">
        <v>215.29999999999995</v>
      </c>
      <c r="CV16" s="125">
        <v>190.8</v>
      </c>
      <c r="CW16" s="121">
        <v>200.59999999999997</v>
      </c>
      <c r="CX16" s="121">
        <v>207.60000000000002</v>
      </c>
      <c r="CY16" s="111">
        <v>204.20000000000005</v>
      </c>
      <c r="CZ16" s="110">
        <v>212.5999999999999</v>
      </c>
      <c r="DA16" s="160">
        <v>210.20000000000005</v>
      </c>
      <c r="DB16" s="111">
        <v>222.70000000000005</v>
      </c>
      <c r="DC16" s="167">
        <v>203.89999999999986</v>
      </c>
      <c r="DD16" s="160">
        <v>214.70000000000005</v>
      </c>
      <c r="DE16" s="160">
        <v>229.60000000000014</v>
      </c>
      <c r="DF16" s="110">
        <v>216.5999999999999</v>
      </c>
      <c r="DG16" s="168">
        <v>234.19999999999982</v>
      </c>
      <c r="DH16" s="122">
        <v>214.8</v>
      </c>
      <c r="DI16" s="121">
        <v>223</v>
      </c>
      <c r="DJ16" s="127">
        <v>218.8</v>
      </c>
      <c r="DK16" s="169">
        <v>242.19999999999993</v>
      </c>
      <c r="DL16" s="127">
        <v>228.10000000000014</v>
      </c>
      <c r="DM16" s="156">
        <v>215.69999999999982</v>
      </c>
      <c r="DN16" s="160">
        <v>243.5</v>
      </c>
      <c r="DO16" s="160">
        <v>233.10000000000014</v>
      </c>
      <c r="DP16" s="111">
        <v>246.10000000000014</v>
      </c>
      <c r="DQ16" s="121">
        <v>235.5</v>
      </c>
      <c r="DR16" s="160">
        <v>245.79999999999973</v>
      </c>
      <c r="DS16" s="160">
        <v>255.80000000000018</v>
      </c>
      <c r="DT16" s="180">
        <v>248</v>
      </c>
      <c r="DU16" s="160">
        <v>253.2</v>
      </c>
      <c r="DV16" s="110">
        <v>240.7</v>
      </c>
      <c r="DW16" s="118">
        <v>254.80000000000007</v>
      </c>
      <c r="DX16" s="160">
        <v>245.5999999999999</v>
      </c>
      <c r="DY16" s="160">
        <v>262.10000000000014</v>
      </c>
      <c r="DZ16" s="160">
        <v>272.0999999999999</v>
      </c>
      <c r="EA16" s="156">
        <v>260.3000000000002</v>
      </c>
      <c r="EB16" s="156">
        <v>267.0999999999999</v>
      </c>
      <c r="EC16" s="181">
        <v>265.7999999999997</v>
      </c>
      <c r="ED16" s="160">
        <v>263.2000000000003</v>
      </c>
      <c r="EE16" s="170">
        <v>317.1999999999998</v>
      </c>
      <c r="EF16" s="180">
        <v>256.4</v>
      </c>
      <c r="EG16" s="121">
        <v>269.6</v>
      </c>
      <c r="EH16" s="160">
        <v>281.20000000000005</v>
      </c>
      <c r="EI16" s="160">
        <v>274.39999999999986</v>
      </c>
      <c r="EJ16" s="160">
        <v>275.9</v>
      </c>
      <c r="EK16" s="160">
        <v>281.4000000000001</v>
      </c>
      <c r="EL16" s="160">
        <v>275.39999999999986</v>
      </c>
      <c r="EM16" s="160">
        <v>280.10000000000014</v>
      </c>
      <c r="EN16" s="156">
        <v>264.6999999999998</v>
      </c>
      <c r="EO16" s="181">
        <v>279.0999999999999</v>
      </c>
      <c r="EP16" s="156">
        <v>275.8000000000002</v>
      </c>
      <c r="EQ16" s="156">
        <v>310.3000000000002</v>
      </c>
      <c r="ER16" s="119">
        <v>266.8</v>
      </c>
      <c r="ES16" s="111">
        <v>281.2</v>
      </c>
      <c r="ET16" s="111">
        <v>284.20000000000005</v>
      </c>
      <c r="EU16" s="156">
        <v>283.29999999999995</v>
      </c>
      <c r="EV16" s="111">
        <v>283.5999999999999</v>
      </c>
      <c r="EW16" s="111">
        <v>279.60000000000014</v>
      </c>
      <c r="EX16" s="111">
        <v>287.39999999999986</v>
      </c>
      <c r="EY16" s="111">
        <v>278.5999999999999</v>
      </c>
      <c r="EZ16" s="156">
        <v>272.9000000000001</v>
      </c>
      <c r="FA16" s="111">
        <v>304.2000000000003</v>
      </c>
      <c r="FB16" s="156">
        <v>289.89999999999964</v>
      </c>
      <c r="FC16" s="156">
        <v>389.60000000000036</v>
      </c>
      <c r="FD16" s="119">
        <v>300.5</v>
      </c>
      <c r="FE16" s="111">
        <v>321.70000000000005</v>
      </c>
      <c r="FF16" s="111">
        <v>323.29999999999995</v>
      </c>
      <c r="FG16" s="111">
        <v>312.5999999999999</v>
      </c>
      <c r="FH16" s="111">
        <v>332.3000000000002</v>
      </c>
      <c r="FI16" s="111">
        <v>324.5</v>
      </c>
      <c r="FJ16" s="118">
        <v>330.9000000000001</v>
      </c>
      <c r="FK16" s="118">
        <v>343.5</v>
      </c>
      <c r="FL16" s="156">
        <v>309.6999999999998</v>
      </c>
      <c r="FM16" s="111">
        <v>343.4000000000001</v>
      </c>
      <c r="FN16" s="156">
        <v>353.0999999999999</v>
      </c>
      <c r="FO16" s="110">
        <v>351.0999999999999</v>
      </c>
      <c r="FP16" s="119">
        <v>372.7</v>
      </c>
      <c r="FQ16" s="111">
        <v>359.7</v>
      </c>
      <c r="FR16" s="110">
        <v>552.3000000000001</v>
      </c>
      <c r="FS16" s="110">
        <v>284.5999999999999</v>
      </c>
      <c r="FT16" s="110">
        <v>466.9000000000001</v>
      </c>
      <c r="FU16" s="111">
        <v>509.20000000000005</v>
      </c>
      <c r="FV16" s="118">
        <v>469.1999999999998</v>
      </c>
      <c r="FW16" s="111">
        <v>437.5</v>
      </c>
      <c r="FX16" s="110">
        <v>578.2000000000003</v>
      </c>
      <c r="FY16" s="111">
        <v>449.6999999999998</v>
      </c>
      <c r="FZ16" s="110">
        <v>387.10000000000036</v>
      </c>
      <c r="GA16" s="111">
        <v>476.09999999999945</v>
      </c>
      <c r="GB16" s="119">
        <v>436.8</v>
      </c>
      <c r="GC16" s="111">
        <v>467.49999999999994</v>
      </c>
      <c r="GD16" s="111">
        <v>565.3</v>
      </c>
      <c r="GE16" s="172">
        <v>517.4000000000001</v>
      </c>
      <c r="GF16" s="111">
        <v>455.5</v>
      </c>
      <c r="GG16" s="111">
        <v>493.1999999999998</v>
      </c>
      <c r="GH16" s="111">
        <v>500.3000000000002</v>
      </c>
      <c r="GI16" s="110">
        <v>480.1999999999998</v>
      </c>
      <c r="GJ16" s="111">
        <v>507</v>
      </c>
      <c r="GK16" s="110">
        <v>520.9000000000005</v>
      </c>
      <c r="GL16" s="110">
        <v>467.7999999999993</v>
      </c>
      <c r="GM16" s="110">
        <v>670.7000000000007</v>
      </c>
      <c r="GN16" s="55">
        <v>467.2</v>
      </c>
      <c r="GO16" s="47">
        <v>518.4000000000001</v>
      </c>
      <c r="GP16" s="47">
        <v>521.3000000000001</v>
      </c>
      <c r="GQ16" s="47">
        <v>531.8</v>
      </c>
      <c r="GR16" s="47">
        <v>500.20000000000005</v>
      </c>
      <c r="GS16" s="47">
        <v>482.7999999999997</v>
      </c>
      <c r="GT16" s="47">
        <v>496.60000000000036</v>
      </c>
      <c r="GU16" s="45">
        <v>504.2999999999997</v>
      </c>
      <c r="GV16" s="45">
        <v>474.0999999999999</v>
      </c>
      <c r="GW16" s="45">
        <v>506.60000000000036</v>
      </c>
      <c r="GX16" s="45">
        <v>482.8000000000002</v>
      </c>
      <c r="GY16" s="45">
        <v>566</v>
      </c>
      <c r="GZ16" s="130">
        <v>485.6</v>
      </c>
      <c r="HA16" s="45">
        <v>540.6</v>
      </c>
      <c r="HB16" s="45">
        <v>555.2</v>
      </c>
      <c r="HC16" s="45">
        <v>559.1999999999998</v>
      </c>
      <c r="HD16" s="45">
        <v>578</v>
      </c>
      <c r="HE16" s="45">
        <v>531.7000000000003</v>
      </c>
      <c r="HF16" s="45">
        <v>687</v>
      </c>
      <c r="HG16" s="45">
        <v>507.59999999999945</v>
      </c>
      <c r="HH16" s="45">
        <v>630.1000000000004</v>
      </c>
      <c r="HI16" s="47">
        <v>561</v>
      </c>
      <c r="HJ16" s="47">
        <v>574.5</v>
      </c>
      <c r="HK16" s="47">
        <v>595.3999999999996</v>
      </c>
      <c r="HL16" s="130">
        <v>616.1</v>
      </c>
      <c r="HM16" s="72">
        <v>652.8000000000001</v>
      </c>
      <c r="HN16" s="72">
        <v>577.5999999999999</v>
      </c>
    </row>
    <row r="17" spans="1:222" s="34" customFormat="1" ht="15">
      <c r="A17" s="156">
        <v>47.80000000000001</v>
      </c>
      <c r="B17" s="157" t="s">
        <v>21</v>
      </c>
      <c r="C17" s="158">
        <v>28</v>
      </c>
      <c r="D17" s="121">
        <v>15.4</v>
      </c>
      <c r="E17" s="121">
        <v>-0.20000000000000107</v>
      </c>
      <c r="F17" s="121">
        <v>32.9</v>
      </c>
      <c r="G17" s="121">
        <v>15.6</v>
      </c>
      <c r="H17" s="121">
        <v>14.7</v>
      </c>
      <c r="I17" s="159">
        <v>18.3</v>
      </c>
      <c r="J17" s="159">
        <v>32.3</v>
      </c>
      <c r="K17" s="159">
        <v>2.9000000000000057</v>
      </c>
      <c r="L17" s="159">
        <v>15.5</v>
      </c>
      <c r="M17" s="159">
        <v>16.7</v>
      </c>
      <c r="N17" s="159">
        <v>16.3</v>
      </c>
      <c r="O17" s="121">
        <v>19.6</v>
      </c>
      <c r="P17" s="122">
        <v>15.7</v>
      </c>
      <c r="Q17" s="111">
        <v>17.4</v>
      </c>
      <c r="R17" s="111">
        <v>18.7</v>
      </c>
      <c r="S17" s="111">
        <v>16.2</v>
      </c>
      <c r="T17" s="110">
        <v>20</v>
      </c>
      <c r="U17" s="110">
        <v>17.1</v>
      </c>
      <c r="V17" s="111">
        <v>35</v>
      </c>
      <c r="W17" s="110">
        <v>21.7</v>
      </c>
      <c r="X17" s="110">
        <v>28.1</v>
      </c>
      <c r="Y17" s="110">
        <v>61.1</v>
      </c>
      <c r="Z17" s="121">
        <v>5.5</v>
      </c>
      <c r="AA17" s="121">
        <v>91.7</v>
      </c>
      <c r="AB17" s="122">
        <f>'[1]StatementII'!$D$21</f>
        <v>21</v>
      </c>
      <c r="AC17" s="110">
        <v>25.4</v>
      </c>
      <c r="AD17" s="110">
        <v>41.2</v>
      </c>
      <c r="AE17" s="160">
        <v>47.9</v>
      </c>
      <c r="AF17" s="110">
        <v>38.4</v>
      </c>
      <c r="AG17" s="110">
        <v>32.8</v>
      </c>
      <c r="AH17" s="110">
        <v>75.1</v>
      </c>
      <c r="AI17" s="177">
        <v>5.800000000000011</v>
      </c>
      <c r="AJ17" s="110">
        <v>50.6</v>
      </c>
      <c r="AK17" s="110">
        <v>50.6</v>
      </c>
      <c r="AL17" s="110">
        <v>48.6</v>
      </c>
      <c r="AM17" s="162">
        <v>68.7</v>
      </c>
      <c r="AN17" s="122">
        <v>28.6</v>
      </c>
      <c r="AO17" s="110">
        <v>54.6</v>
      </c>
      <c r="AP17" s="159">
        <v>53.9</v>
      </c>
      <c r="AQ17" s="110">
        <v>49.1</v>
      </c>
      <c r="AR17" s="110">
        <v>41.6</v>
      </c>
      <c r="AS17" s="110">
        <v>44.7</v>
      </c>
      <c r="AT17" s="178">
        <v>85.1</v>
      </c>
      <c r="AU17" s="110">
        <v>31.9</v>
      </c>
      <c r="AV17" s="110">
        <v>50.8</v>
      </c>
      <c r="AW17" s="110">
        <v>47.5</v>
      </c>
      <c r="AX17" s="110">
        <v>44.9</v>
      </c>
      <c r="AY17" s="179">
        <v>117.4</v>
      </c>
      <c r="AZ17" s="165">
        <v>35.6</v>
      </c>
      <c r="BA17" s="110">
        <v>45.49999999999999</v>
      </c>
      <c r="BB17" s="160">
        <v>48.80000000000001</v>
      </c>
      <c r="BC17" s="110">
        <v>45.900000000000006</v>
      </c>
      <c r="BD17" s="160">
        <v>40.400000000000006</v>
      </c>
      <c r="BE17" s="111">
        <v>51.99999999999997</v>
      </c>
      <c r="BF17" s="160">
        <v>69.59999999999997</v>
      </c>
      <c r="BG17" s="111">
        <v>25.9</v>
      </c>
      <c r="BH17" s="110">
        <v>45.099999999999966</v>
      </c>
      <c r="BI17" s="160">
        <v>43.700000000000045</v>
      </c>
      <c r="BJ17" s="110">
        <v>58.80000000000001</v>
      </c>
      <c r="BK17" s="110">
        <v>102.39999999999992</v>
      </c>
      <c r="BL17" s="122">
        <v>4.4</v>
      </c>
      <c r="BM17" s="110">
        <v>78.69999999999999</v>
      </c>
      <c r="BN17" s="110">
        <v>49.5</v>
      </c>
      <c r="BO17" s="110">
        <v>96.6</v>
      </c>
      <c r="BP17" s="111">
        <v>14.400000000000006</v>
      </c>
      <c r="BQ17" s="110">
        <v>30.099999999999994</v>
      </c>
      <c r="BR17" s="160">
        <v>84.80000000000001</v>
      </c>
      <c r="BS17" s="160">
        <v>47.5</v>
      </c>
      <c r="BT17" s="160">
        <v>54.599999999999966</v>
      </c>
      <c r="BU17" s="110">
        <v>101.19999999999999</v>
      </c>
      <c r="BV17" s="110">
        <v>46.90000000000009</v>
      </c>
      <c r="BW17" s="111">
        <v>76.29999999999995</v>
      </c>
      <c r="BX17" s="166">
        <v>72.2</v>
      </c>
      <c r="BY17" s="160">
        <v>61.499999999999986</v>
      </c>
      <c r="BZ17" s="160">
        <v>44.5</v>
      </c>
      <c r="CA17" s="110">
        <v>100.5</v>
      </c>
      <c r="CB17" s="110">
        <v>62.5</v>
      </c>
      <c r="CC17" s="160">
        <v>38.30000000000001</v>
      </c>
      <c r="CD17" s="160">
        <v>145.5</v>
      </c>
      <c r="CE17" s="160">
        <v>112.59999999999991</v>
      </c>
      <c r="CF17" s="110">
        <v>76.80000000000007</v>
      </c>
      <c r="CG17" s="160">
        <v>81.30000000000007</v>
      </c>
      <c r="CH17" s="160">
        <v>48.69999999999993</v>
      </c>
      <c r="CI17" s="111">
        <v>189.10000000000002</v>
      </c>
      <c r="CJ17" s="122">
        <v>123.60000000000001</v>
      </c>
      <c r="CK17" s="110">
        <v>51.09999999999998</v>
      </c>
      <c r="CL17" s="111">
        <v>42.400000000000006</v>
      </c>
      <c r="CM17" s="127">
        <v>85.10000000000005</v>
      </c>
      <c r="CN17" s="160">
        <v>38.99999999999994</v>
      </c>
      <c r="CO17" s="110">
        <v>106.89999999999998</v>
      </c>
      <c r="CP17" s="110">
        <v>37.400000000000034</v>
      </c>
      <c r="CQ17" s="160">
        <v>39.60000000000002</v>
      </c>
      <c r="CR17" s="160">
        <v>66.79999999999995</v>
      </c>
      <c r="CS17" s="160">
        <v>128</v>
      </c>
      <c r="CT17" s="160">
        <v>32.30000000000007</v>
      </c>
      <c r="CU17" s="110">
        <v>198.0999999999999</v>
      </c>
      <c r="CV17" s="125">
        <v>6.5</v>
      </c>
      <c r="CW17" s="121">
        <v>94.89999999999999</v>
      </c>
      <c r="CX17" s="121">
        <v>111.8</v>
      </c>
      <c r="CY17" s="111">
        <v>55.30000000000001</v>
      </c>
      <c r="CZ17" s="110">
        <v>108.39999999999998</v>
      </c>
      <c r="DA17" s="160">
        <v>67</v>
      </c>
      <c r="DB17" s="111">
        <v>121.5</v>
      </c>
      <c r="DC17" s="167">
        <v>60.5</v>
      </c>
      <c r="DD17" s="160">
        <v>72.40000000000009</v>
      </c>
      <c r="DE17" s="160">
        <v>116.10000000000002</v>
      </c>
      <c r="DF17" s="110">
        <v>133.19999999999993</v>
      </c>
      <c r="DG17" s="168">
        <v>225.39999999999998</v>
      </c>
      <c r="DH17" s="122">
        <v>51.3</v>
      </c>
      <c r="DI17" s="121">
        <v>68.10000000000001</v>
      </c>
      <c r="DJ17" s="127">
        <v>109</v>
      </c>
      <c r="DK17" s="169">
        <v>78.70000000000002</v>
      </c>
      <c r="DL17" s="127">
        <v>94.19999999999999</v>
      </c>
      <c r="DM17" s="156">
        <v>99.49999999999994</v>
      </c>
      <c r="DN17" s="160">
        <v>147.9000000000001</v>
      </c>
      <c r="DO17" s="160">
        <v>51.69999999999993</v>
      </c>
      <c r="DP17" s="111">
        <v>99.30000000000007</v>
      </c>
      <c r="DQ17" s="121">
        <v>103.39999999999986</v>
      </c>
      <c r="DR17" s="160">
        <v>81.40000000000009</v>
      </c>
      <c r="DS17" s="160">
        <v>204.4</v>
      </c>
      <c r="DT17" s="180">
        <v>49.6</v>
      </c>
      <c r="DU17" s="160">
        <v>76.5</v>
      </c>
      <c r="DV17" s="110">
        <v>104.80000000000001</v>
      </c>
      <c r="DW17" s="118">
        <v>97.1</v>
      </c>
      <c r="DX17" s="160">
        <v>113.89999999999998</v>
      </c>
      <c r="DY17" s="160">
        <v>101.90000000000009</v>
      </c>
      <c r="DZ17" s="160">
        <v>154.29999999999995</v>
      </c>
      <c r="EA17" s="156">
        <v>69.10000000000002</v>
      </c>
      <c r="EB17" s="156">
        <v>121.5</v>
      </c>
      <c r="EC17" s="181">
        <v>123.79999999999995</v>
      </c>
      <c r="ED17" s="160">
        <v>95.20000000000005</v>
      </c>
      <c r="EE17" s="170">
        <v>221.79999999999995</v>
      </c>
      <c r="EF17" s="180">
        <v>62.6</v>
      </c>
      <c r="EG17" s="121">
        <v>93.9</v>
      </c>
      <c r="EH17" s="160">
        <v>120.80000000000001</v>
      </c>
      <c r="EI17" s="160">
        <v>102.29999999999995</v>
      </c>
      <c r="EJ17" s="160">
        <v>111.5</v>
      </c>
      <c r="EK17" s="160">
        <v>134.60000000000002</v>
      </c>
      <c r="EL17" s="160">
        <v>126.09999999999991</v>
      </c>
      <c r="EM17" s="160">
        <v>66.70000000000005</v>
      </c>
      <c r="EN17" s="156">
        <v>110.70000000000005</v>
      </c>
      <c r="EO17" s="181">
        <v>95.09999999999991</v>
      </c>
      <c r="EP17" s="156">
        <v>129.29999999999995</v>
      </c>
      <c r="EQ17" s="156">
        <v>273.7000000000003</v>
      </c>
      <c r="ER17" s="119">
        <v>76.2</v>
      </c>
      <c r="ES17" s="111">
        <v>78.3</v>
      </c>
      <c r="ET17" s="111">
        <v>74</v>
      </c>
      <c r="EU17" s="156">
        <v>100.80000000000001</v>
      </c>
      <c r="EV17" s="111">
        <v>108.99999999999994</v>
      </c>
      <c r="EW17" s="111">
        <v>164.5000000000001</v>
      </c>
      <c r="EX17" s="111">
        <v>42.69999999999993</v>
      </c>
      <c r="EY17" s="111">
        <v>61.69999999999993</v>
      </c>
      <c r="EZ17" s="156">
        <v>123.10000000000002</v>
      </c>
      <c r="FA17" s="111">
        <v>43.000000000000114</v>
      </c>
      <c r="FB17" s="156">
        <v>77.69999999999993</v>
      </c>
      <c r="FC17" s="156">
        <v>155.0999999999999</v>
      </c>
      <c r="FD17" s="119">
        <v>100</v>
      </c>
      <c r="FE17" s="111">
        <v>102.69999999999999</v>
      </c>
      <c r="FF17" s="111">
        <v>130.70000000000005</v>
      </c>
      <c r="FG17" s="111">
        <v>79</v>
      </c>
      <c r="FH17" s="111">
        <v>121.90000000000009</v>
      </c>
      <c r="FI17" s="111">
        <v>119.79999999999995</v>
      </c>
      <c r="FJ17" s="118">
        <v>150</v>
      </c>
      <c r="FK17" s="118">
        <v>55.200000000000045</v>
      </c>
      <c r="FL17" s="156">
        <v>82.09999999999991</v>
      </c>
      <c r="FM17" s="111">
        <v>187.5</v>
      </c>
      <c r="FN17" s="156">
        <v>98.70000000000005</v>
      </c>
      <c r="FO17" s="110">
        <v>174.20000000000005</v>
      </c>
      <c r="FP17" s="119">
        <v>102.5</v>
      </c>
      <c r="FQ17" s="111">
        <v>165.3</v>
      </c>
      <c r="FR17" s="110">
        <v>106.30000000000001</v>
      </c>
      <c r="FS17" s="110">
        <v>119.79999999999995</v>
      </c>
      <c r="FT17" s="110">
        <v>121.30000000000007</v>
      </c>
      <c r="FU17" s="111">
        <v>118.29999999999995</v>
      </c>
      <c r="FV17" s="118">
        <v>229.29999999999995</v>
      </c>
      <c r="FW17" s="111">
        <v>47.600000000000136</v>
      </c>
      <c r="FX17" s="110">
        <v>157.0999999999999</v>
      </c>
      <c r="FY17" s="111">
        <v>115.90000000000009</v>
      </c>
      <c r="FZ17" s="110">
        <v>104.79999999999995</v>
      </c>
      <c r="GA17" s="111">
        <v>174.10000000000014</v>
      </c>
      <c r="GB17" s="119">
        <v>155</v>
      </c>
      <c r="GC17" s="111">
        <v>139.60000000000002</v>
      </c>
      <c r="GD17" s="111">
        <v>151.09999999999997</v>
      </c>
      <c r="GE17" s="172">
        <v>188.90000000000003</v>
      </c>
      <c r="GF17" s="111">
        <v>156.69999999999993</v>
      </c>
      <c r="GG17" s="111">
        <v>217</v>
      </c>
      <c r="GH17" s="111">
        <v>242.70000000000005</v>
      </c>
      <c r="GI17" s="110">
        <v>55.59999999999991</v>
      </c>
      <c r="GJ17" s="111">
        <v>170.79999999999995</v>
      </c>
      <c r="GK17" s="110">
        <v>152.50000000000023</v>
      </c>
      <c r="GL17" s="110">
        <v>153.19999999999982</v>
      </c>
      <c r="GM17" s="110">
        <v>324.9000000000001</v>
      </c>
      <c r="GN17" s="55">
        <v>185</v>
      </c>
      <c r="GO17" s="47">
        <v>162.8</v>
      </c>
      <c r="GP17" s="47">
        <v>239.49999999999994</v>
      </c>
      <c r="GQ17" s="47">
        <v>154.10000000000002</v>
      </c>
      <c r="GR17" s="47">
        <v>234.5</v>
      </c>
      <c r="GS17" s="47">
        <v>194.89999999999998</v>
      </c>
      <c r="GT17" s="47">
        <v>279.5000000000002</v>
      </c>
      <c r="GU17" s="45">
        <v>87.59999999999991</v>
      </c>
      <c r="GV17" s="45">
        <v>260.0999999999999</v>
      </c>
      <c r="GW17" s="45">
        <v>180.9000000000001</v>
      </c>
      <c r="GX17" s="45">
        <v>172.4000000000001</v>
      </c>
      <c r="GY17" s="45">
        <v>486.5</v>
      </c>
      <c r="GZ17" s="130">
        <v>167.4</v>
      </c>
      <c r="HA17" s="45">
        <v>183.29999999999998</v>
      </c>
      <c r="HB17" s="45">
        <v>161.20000000000005</v>
      </c>
      <c r="HC17" s="45">
        <v>186.4</v>
      </c>
      <c r="HD17" s="45">
        <v>226.4000000000001</v>
      </c>
      <c r="HE17" s="45">
        <v>170.5999999999999</v>
      </c>
      <c r="HF17" s="45">
        <v>288.20000000000005</v>
      </c>
      <c r="HG17" s="45">
        <v>63.69999999999982</v>
      </c>
      <c r="HH17" s="45">
        <v>136.30000000000018</v>
      </c>
      <c r="HI17" s="47">
        <v>215.79999999999995</v>
      </c>
      <c r="HJ17" s="47">
        <v>191.5999999999999</v>
      </c>
      <c r="HK17" s="47">
        <v>289.70000000000005</v>
      </c>
      <c r="HL17" s="130">
        <v>214.8</v>
      </c>
      <c r="HM17" s="72">
        <v>203.40000000000003</v>
      </c>
      <c r="HN17" s="72">
        <v>174.4</v>
      </c>
    </row>
    <row r="18" spans="1:222" s="66" customFormat="1" ht="21" customHeight="1">
      <c r="A18" s="174">
        <v>0</v>
      </c>
      <c r="B18" s="182" t="s">
        <v>22</v>
      </c>
      <c r="C18" s="183"/>
      <c r="D18" s="175">
        <f>D5-D10</f>
        <v>16.5</v>
      </c>
      <c r="E18" s="175">
        <f aca="true" t="shared" si="17" ref="E18:AA18">E5-E10</f>
        <v>32.599999999999994</v>
      </c>
      <c r="F18" s="175">
        <f t="shared" si="17"/>
        <v>165.89999999999995</v>
      </c>
      <c r="G18" s="175">
        <f t="shared" si="17"/>
        <v>-7.099999999999994</v>
      </c>
      <c r="H18" s="175">
        <f t="shared" si="17"/>
        <v>99</v>
      </c>
      <c r="I18" s="175">
        <f t="shared" si="17"/>
        <v>-2.1000000000000796</v>
      </c>
      <c r="J18" s="175">
        <f t="shared" si="17"/>
        <v>30.80000000000001</v>
      </c>
      <c r="K18" s="175">
        <f t="shared" si="17"/>
        <v>114.29999999999993</v>
      </c>
      <c r="L18" s="175">
        <f t="shared" si="17"/>
        <v>28.900000000000148</v>
      </c>
      <c r="M18" s="175">
        <f t="shared" si="17"/>
        <v>7.499999999999915</v>
      </c>
      <c r="N18" s="175">
        <f t="shared" si="17"/>
        <v>34.40000000000012</v>
      </c>
      <c r="O18" s="175">
        <f t="shared" si="17"/>
        <v>103.19999999999993</v>
      </c>
      <c r="P18" s="214">
        <f t="shared" si="17"/>
        <v>174.8</v>
      </c>
      <c r="Q18" s="175">
        <f t="shared" si="17"/>
        <v>52.69999999999999</v>
      </c>
      <c r="R18" s="175">
        <f t="shared" si="17"/>
        <v>66.19999999999999</v>
      </c>
      <c r="S18" s="175">
        <f t="shared" si="17"/>
        <v>19.200000000000045</v>
      </c>
      <c r="T18" s="175">
        <f t="shared" si="17"/>
        <v>62.5</v>
      </c>
      <c r="U18" s="175">
        <f t="shared" si="17"/>
        <v>-15.000000000000114</v>
      </c>
      <c r="V18" s="175">
        <f t="shared" si="17"/>
        <v>115.20000000000005</v>
      </c>
      <c r="W18" s="175">
        <f t="shared" si="17"/>
        <v>-54.80000000000007</v>
      </c>
      <c r="X18" s="175">
        <f t="shared" si="17"/>
        <v>72.89999999999998</v>
      </c>
      <c r="Y18" s="175">
        <f t="shared" si="17"/>
        <v>30.499999999998806</v>
      </c>
      <c r="Z18" s="175">
        <f t="shared" si="17"/>
        <v>-110.2999999999991</v>
      </c>
      <c r="AA18" s="175">
        <f t="shared" si="17"/>
        <v>-10.300000000000182</v>
      </c>
      <c r="AB18" s="113">
        <f aca="true" t="shared" si="18" ref="AB18:AS18">AB5-AB10</f>
        <v>-59.19999999999993</v>
      </c>
      <c r="AC18" s="108">
        <f t="shared" si="18"/>
        <v>-89.90000000000003</v>
      </c>
      <c r="AD18" s="108">
        <f t="shared" si="18"/>
        <v>128.40000000000003</v>
      </c>
      <c r="AE18" s="108">
        <f t="shared" si="18"/>
        <v>-119.90000000000003</v>
      </c>
      <c r="AF18" s="108">
        <f t="shared" si="18"/>
        <v>-53.700000000000045</v>
      </c>
      <c r="AG18" s="108">
        <f t="shared" si="18"/>
        <v>3.6000000000000796</v>
      </c>
      <c r="AH18" s="108">
        <f t="shared" si="18"/>
        <v>-22.5</v>
      </c>
      <c r="AI18" s="108">
        <f t="shared" si="18"/>
        <v>-38.19999999999936</v>
      </c>
      <c r="AJ18" s="108">
        <f t="shared" si="18"/>
        <v>-17.199999999999875</v>
      </c>
      <c r="AK18" s="108">
        <f t="shared" si="18"/>
        <v>-85.30000000000013</v>
      </c>
      <c r="AL18" s="108">
        <f t="shared" si="18"/>
        <v>387.20000000000016</v>
      </c>
      <c r="AM18" s="108">
        <f t="shared" si="18"/>
        <v>-70.30000000000075</v>
      </c>
      <c r="AN18" s="113">
        <f t="shared" si="18"/>
        <v>-0.3000000000000682</v>
      </c>
      <c r="AO18" s="175">
        <f t="shared" si="18"/>
        <v>-102.00000000000006</v>
      </c>
      <c r="AP18" s="175">
        <f t="shared" si="18"/>
        <v>175.20000000000016</v>
      </c>
      <c r="AQ18" s="175">
        <f t="shared" si="18"/>
        <v>-133.5</v>
      </c>
      <c r="AR18" s="175">
        <f t="shared" si="18"/>
        <v>-66.30000000000001</v>
      </c>
      <c r="AS18" s="175">
        <f t="shared" si="18"/>
        <v>-80.89999999999998</v>
      </c>
      <c r="AT18" s="175">
        <f aca="true" t="shared" si="19" ref="AT18:CS18">AT5-AT10</f>
        <v>-69.09999999999997</v>
      </c>
      <c r="AU18" s="175">
        <f t="shared" si="19"/>
        <v>-69.39999999999941</v>
      </c>
      <c r="AV18" s="175">
        <f t="shared" si="19"/>
        <v>4.3999999999987836</v>
      </c>
      <c r="AW18" s="175">
        <f t="shared" si="19"/>
        <v>-72.69999999999914</v>
      </c>
      <c r="AX18" s="175">
        <f t="shared" si="19"/>
        <v>-45.09999999999991</v>
      </c>
      <c r="AY18" s="175">
        <f t="shared" si="19"/>
        <v>9.499999999999886</v>
      </c>
      <c r="AZ18" s="214">
        <f t="shared" si="19"/>
        <v>51.19999999999999</v>
      </c>
      <c r="BA18" s="175">
        <f t="shared" si="19"/>
        <v>-92.69999999999987</v>
      </c>
      <c r="BB18" s="175">
        <f t="shared" si="19"/>
        <v>36.199999999999875</v>
      </c>
      <c r="BC18" s="175">
        <f t="shared" si="19"/>
        <v>-62.500000000000114</v>
      </c>
      <c r="BD18" s="175">
        <f t="shared" si="19"/>
        <v>-61.79999999999973</v>
      </c>
      <c r="BE18" s="175">
        <f t="shared" si="19"/>
        <v>-19.100000000000477</v>
      </c>
      <c r="BF18" s="175">
        <f t="shared" si="19"/>
        <v>-54.799999999999955</v>
      </c>
      <c r="BG18" s="175">
        <f t="shared" si="19"/>
        <v>92.69999999999999</v>
      </c>
      <c r="BH18" s="175">
        <f t="shared" si="19"/>
        <v>51.799999999999216</v>
      </c>
      <c r="BI18" s="175">
        <f t="shared" si="19"/>
        <v>-2</v>
      </c>
      <c r="BJ18" s="175">
        <f t="shared" si="19"/>
        <v>10.199999999999363</v>
      </c>
      <c r="BK18" s="175">
        <f t="shared" si="19"/>
        <v>5.800000000000864</v>
      </c>
      <c r="BL18" s="214">
        <f t="shared" si="19"/>
        <v>60.60000000000002</v>
      </c>
      <c r="BM18" s="175">
        <f t="shared" si="19"/>
        <v>-17.400000000000034</v>
      </c>
      <c r="BN18" s="175">
        <f t="shared" si="19"/>
        <v>367.4000000000001</v>
      </c>
      <c r="BO18" s="175">
        <f t="shared" si="19"/>
        <v>-119.7000000000005</v>
      </c>
      <c r="BP18" s="175">
        <f t="shared" si="19"/>
        <v>90.80000000000018</v>
      </c>
      <c r="BQ18" s="175">
        <f t="shared" si="19"/>
        <v>99.19999999999999</v>
      </c>
      <c r="BR18" s="175">
        <f t="shared" si="19"/>
        <v>17.500000000000398</v>
      </c>
      <c r="BS18" s="175">
        <f t="shared" si="19"/>
        <v>-4.700000000000273</v>
      </c>
      <c r="BT18" s="175">
        <f t="shared" si="19"/>
        <v>147.4999999999996</v>
      </c>
      <c r="BU18" s="175">
        <f t="shared" si="19"/>
        <v>-71.19999999999948</v>
      </c>
      <c r="BV18" s="175">
        <f t="shared" si="19"/>
        <v>65.50000000000034</v>
      </c>
      <c r="BW18" s="175">
        <f t="shared" si="19"/>
        <v>-173.60000000000036</v>
      </c>
      <c r="BX18" s="214">
        <f t="shared" si="19"/>
        <v>103.72000000000008</v>
      </c>
      <c r="BY18" s="175">
        <f t="shared" si="19"/>
        <v>-75.32000000000005</v>
      </c>
      <c r="BZ18" s="175">
        <f t="shared" si="19"/>
        <v>201.70000000000016</v>
      </c>
      <c r="CA18" s="175">
        <f t="shared" si="19"/>
        <v>-35.50000000000006</v>
      </c>
      <c r="CB18" s="175">
        <f t="shared" si="19"/>
        <v>76.40000000000055</v>
      </c>
      <c r="CC18" s="175">
        <f t="shared" si="19"/>
        <v>53.39999999999992</v>
      </c>
      <c r="CD18" s="175">
        <f t="shared" si="19"/>
        <v>-48.500000000000455</v>
      </c>
      <c r="CE18" s="175">
        <f t="shared" si="19"/>
        <v>3.6000000000000227</v>
      </c>
      <c r="CF18" s="175">
        <f t="shared" si="19"/>
        <v>32.19999999999993</v>
      </c>
      <c r="CG18" s="175">
        <f t="shared" si="19"/>
        <v>-30.800000000000523</v>
      </c>
      <c r="CH18" s="175">
        <f t="shared" si="19"/>
        <v>121.6249500000007</v>
      </c>
      <c r="CI18" s="175">
        <f t="shared" si="19"/>
        <v>14.175050000000397</v>
      </c>
      <c r="CJ18" s="214">
        <f t="shared" si="19"/>
        <v>29</v>
      </c>
      <c r="CK18" s="175">
        <f t="shared" si="19"/>
        <v>-31.600000000000023</v>
      </c>
      <c r="CL18" s="175">
        <f t="shared" si="19"/>
        <v>293.8000000000003</v>
      </c>
      <c r="CM18" s="175">
        <f t="shared" si="19"/>
        <v>-38.80000000000041</v>
      </c>
      <c r="CN18" s="175">
        <f t="shared" si="19"/>
        <v>118.90000000000026</v>
      </c>
      <c r="CO18" s="175">
        <f t="shared" si="19"/>
        <v>-19.900000000000148</v>
      </c>
      <c r="CP18" s="175">
        <f t="shared" si="19"/>
        <v>93.80000000000007</v>
      </c>
      <c r="CQ18" s="175">
        <f t="shared" si="19"/>
        <v>19.200000000000443</v>
      </c>
      <c r="CR18" s="175">
        <f t="shared" si="19"/>
        <v>51.299999999999386</v>
      </c>
      <c r="CS18" s="175">
        <f t="shared" si="19"/>
        <v>-179.39999999999986</v>
      </c>
      <c r="CT18" s="175">
        <f aca="true" t="shared" si="20" ref="CT18:FJ18">CT5-CT10</f>
        <v>-44.39999999999918</v>
      </c>
      <c r="CU18" s="175">
        <f t="shared" si="20"/>
        <v>2.0000000000004547</v>
      </c>
      <c r="CV18" s="214">
        <f t="shared" si="20"/>
        <v>75.40000000000003</v>
      </c>
      <c r="CW18" s="175">
        <f t="shared" si="20"/>
        <v>-114.49999999999989</v>
      </c>
      <c r="CX18" s="175">
        <f t="shared" si="20"/>
        <v>118.59999999999991</v>
      </c>
      <c r="CY18" s="175">
        <f t="shared" si="20"/>
        <v>-48.300000000000296</v>
      </c>
      <c r="CZ18" s="175">
        <f t="shared" si="20"/>
        <v>32.100000000000364</v>
      </c>
      <c r="DA18" s="175">
        <f t="shared" si="20"/>
        <v>-58.59999999999991</v>
      </c>
      <c r="DB18" s="175">
        <f t="shared" si="20"/>
        <v>18.69999999999959</v>
      </c>
      <c r="DC18" s="175">
        <f t="shared" si="20"/>
        <v>33.00000000000102</v>
      </c>
      <c r="DD18" s="175">
        <f t="shared" si="20"/>
        <v>97.09999999999934</v>
      </c>
      <c r="DE18" s="175">
        <f t="shared" si="20"/>
        <v>-79.99999999999955</v>
      </c>
      <c r="DF18" s="175">
        <f t="shared" si="20"/>
        <v>-10.20000000000141</v>
      </c>
      <c r="DG18" s="219">
        <f t="shared" si="20"/>
        <v>-108.19999999999982</v>
      </c>
      <c r="DH18" s="214">
        <f t="shared" si="20"/>
        <v>71.70000000000005</v>
      </c>
      <c r="DI18" s="175">
        <f t="shared" si="20"/>
        <v>-83.80000000000007</v>
      </c>
      <c r="DJ18" s="175">
        <f t="shared" si="20"/>
        <v>197.4000000000002</v>
      </c>
      <c r="DK18" s="175">
        <f t="shared" si="20"/>
        <v>-89.2999999999995</v>
      </c>
      <c r="DL18" s="175">
        <f t="shared" si="20"/>
        <v>67.69999999999925</v>
      </c>
      <c r="DM18" s="175">
        <f t="shared" si="20"/>
        <v>-76.89999999999907</v>
      </c>
      <c r="DN18" s="175">
        <f t="shared" si="20"/>
        <v>9.500000000000114</v>
      </c>
      <c r="DO18" s="175">
        <f t="shared" si="20"/>
        <v>-31.60000000000025</v>
      </c>
      <c r="DP18" s="175">
        <f t="shared" si="20"/>
        <v>110.59999999999877</v>
      </c>
      <c r="DQ18" s="175">
        <f t="shared" si="20"/>
        <v>-85</v>
      </c>
      <c r="DR18" s="175">
        <f t="shared" si="20"/>
        <v>-30.99999999999966</v>
      </c>
      <c r="DS18" s="175">
        <f>DS5-DS10</f>
        <v>-46.79999999999973</v>
      </c>
      <c r="DT18" s="214">
        <f t="shared" si="20"/>
        <v>-19.899999999999977</v>
      </c>
      <c r="DU18" s="175">
        <f t="shared" si="20"/>
        <v>-54</v>
      </c>
      <c r="DV18" s="175">
        <f t="shared" si="20"/>
        <v>188.60000000000002</v>
      </c>
      <c r="DW18" s="175">
        <f t="shared" si="20"/>
        <v>-91.10000000000025</v>
      </c>
      <c r="DX18" s="175">
        <f t="shared" si="20"/>
        <v>46.800000000000296</v>
      </c>
      <c r="DY18" s="175">
        <f t="shared" si="20"/>
        <v>-131.80000000000018</v>
      </c>
      <c r="DZ18" s="175">
        <f t="shared" si="20"/>
        <v>15.900000000000091</v>
      </c>
      <c r="EA18" s="175">
        <f t="shared" si="20"/>
        <v>7.800000000001091</v>
      </c>
      <c r="EB18" s="175">
        <f t="shared" si="20"/>
        <v>66.89999999999804</v>
      </c>
      <c r="EC18" s="175">
        <f t="shared" si="20"/>
        <v>-150.69999999999936</v>
      </c>
      <c r="ED18" s="175">
        <f t="shared" si="20"/>
        <v>0.3000000000001819</v>
      </c>
      <c r="EE18" s="219">
        <f t="shared" si="20"/>
        <v>-40.59999999999866</v>
      </c>
      <c r="EF18" s="214">
        <f t="shared" si="20"/>
        <v>106.19999999999993</v>
      </c>
      <c r="EG18" s="175">
        <f t="shared" si="20"/>
        <v>-54.099999999999795</v>
      </c>
      <c r="EH18" s="175">
        <f t="shared" si="20"/>
        <v>303.3000000000002</v>
      </c>
      <c r="EI18" s="175">
        <f t="shared" si="20"/>
        <v>-38.29999999999961</v>
      </c>
      <c r="EJ18" s="175">
        <f t="shared" si="20"/>
        <v>80.29999999999916</v>
      </c>
      <c r="EK18" s="175">
        <f t="shared" si="20"/>
        <v>-72.60000000000025</v>
      </c>
      <c r="EL18" s="175">
        <f t="shared" si="20"/>
        <v>49.20000000000039</v>
      </c>
      <c r="EM18" s="175">
        <f t="shared" si="20"/>
        <v>73.6000000000015</v>
      </c>
      <c r="EN18" s="175">
        <f t="shared" si="20"/>
        <v>105.69999999999868</v>
      </c>
      <c r="EO18" s="175">
        <f t="shared" si="20"/>
        <v>26.00000000000159</v>
      </c>
      <c r="EP18" s="175">
        <f t="shared" si="20"/>
        <v>118.39999999999964</v>
      </c>
      <c r="EQ18" s="175">
        <f t="shared" si="20"/>
        <v>-319.39999999999986</v>
      </c>
      <c r="ER18" s="214">
        <f t="shared" si="20"/>
        <v>284.5999999999998</v>
      </c>
      <c r="ES18" s="175">
        <f t="shared" si="20"/>
        <v>9.199999999999818</v>
      </c>
      <c r="ET18" s="175">
        <f t="shared" si="20"/>
        <v>247.50000000000023</v>
      </c>
      <c r="EU18" s="175">
        <f t="shared" si="20"/>
        <v>-15.400000000000205</v>
      </c>
      <c r="EV18" s="175">
        <f t="shared" si="20"/>
        <v>97.10000000000048</v>
      </c>
      <c r="EW18" s="175">
        <f t="shared" si="20"/>
        <v>-6.599999999999909</v>
      </c>
      <c r="EX18" s="175">
        <f t="shared" si="20"/>
        <v>159.5000000000001</v>
      </c>
      <c r="EY18" s="175">
        <f t="shared" si="20"/>
        <v>183.00000000000057</v>
      </c>
      <c r="EZ18" s="175">
        <f t="shared" si="20"/>
        <v>161.49999999999807</v>
      </c>
      <c r="FA18" s="175">
        <f t="shared" si="20"/>
        <v>88.10000000000139</v>
      </c>
      <c r="FB18" s="175">
        <f t="shared" si="20"/>
        <v>123.89999999999827</v>
      </c>
      <c r="FC18" s="175">
        <f t="shared" si="20"/>
        <v>-280.50000000000045</v>
      </c>
      <c r="FD18" s="214">
        <f t="shared" si="20"/>
        <v>251.70000000000005</v>
      </c>
      <c r="FE18" s="175">
        <f t="shared" si="20"/>
        <v>-65.79999999999995</v>
      </c>
      <c r="FF18" s="175">
        <f t="shared" si="20"/>
        <v>161.8999999999994</v>
      </c>
      <c r="FG18" s="175">
        <f t="shared" si="20"/>
        <v>23.900000000000432</v>
      </c>
      <c r="FH18" s="175">
        <f t="shared" si="20"/>
        <v>92.19999999999959</v>
      </c>
      <c r="FI18" s="175">
        <f t="shared" si="20"/>
        <v>-22.099999999999227</v>
      </c>
      <c r="FJ18" s="175">
        <f t="shared" si="20"/>
        <v>101.19999999999959</v>
      </c>
      <c r="FK18" s="175">
        <f aca="true" t="shared" si="21" ref="FK18:GA18">FK5-FK10</f>
        <v>118.69999999999948</v>
      </c>
      <c r="FL18" s="175">
        <f t="shared" si="21"/>
        <v>176.00000000000057</v>
      </c>
      <c r="FM18" s="175">
        <f t="shared" si="21"/>
        <v>-5.2000000000000455</v>
      </c>
      <c r="FN18" s="175">
        <f t="shared" si="21"/>
        <v>-3.0999999999994543</v>
      </c>
      <c r="FO18" s="175">
        <f t="shared" si="21"/>
        <v>-129.90000000000055</v>
      </c>
      <c r="FP18" s="214">
        <f t="shared" si="21"/>
        <v>49.999999999999886</v>
      </c>
      <c r="FQ18" s="175">
        <f t="shared" si="21"/>
        <v>-70.19999999999993</v>
      </c>
      <c r="FR18" s="175">
        <f t="shared" si="21"/>
        <v>109.5</v>
      </c>
      <c r="FS18" s="175">
        <f t="shared" si="21"/>
        <v>-1.6999999999999318</v>
      </c>
      <c r="FT18" s="175">
        <f t="shared" si="21"/>
        <v>-120.70000000000016</v>
      </c>
      <c r="FU18" s="175">
        <f t="shared" si="21"/>
        <v>-345.4000000000008</v>
      </c>
      <c r="FV18" s="175">
        <f t="shared" si="21"/>
        <v>-340.2999999999988</v>
      </c>
      <c r="FW18" s="175">
        <f t="shared" si="21"/>
        <v>-87.40000000000055</v>
      </c>
      <c r="FX18" s="175">
        <f t="shared" si="21"/>
        <v>-333.4000000000001</v>
      </c>
      <c r="FY18" s="175">
        <f t="shared" si="21"/>
        <v>-241.7000000000005</v>
      </c>
      <c r="FZ18" s="175">
        <f t="shared" si="21"/>
        <v>-170.30000000000166</v>
      </c>
      <c r="GA18" s="175">
        <f t="shared" si="21"/>
        <v>-491.8999999999978</v>
      </c>
      <c r="GB18" s="214">
        <f>GB5-GB10</f>
        <v>53.80000000000018</v>
      </c>
      <c r="GC18" s="175">
        <f aca="true" t="shared" si="22" ref="GC18:GL18">GC5-GC10</f>
        <v>-113.39999999999998</v>
      </c>
      <c r="GD18" s="175">
        <f t="shared" si="22"/>
        <v>-32.499999999999545</v>
      </c>
      <c r="GE18" s="175">
        <f t="shared" si="22"/>
        <v>-404.7000000000003</v>
      </c>
      <c r="GF18" s="175">
        <f t="shared" si="22"/>
        <v>-188.5999999999998</v>
      </c>
      <c r="GG18" s="175">
        <f t="shared" si="22"/>
        <v>-156.58000000000072</v>
      </c>
      <c r="GH18" s="175">
        <f t="shared" si="22"/>
        <v>-180.52000000000044</v>
      </c>
      <c r="GI18" s="175">
        <f t="shared" si="22"/>
        <v>55.70000000000027</v>
      </c>
      <c r="GJ18" s="175">
        <f t="shared" si="22"/>
        <v>-12.400000000000091</v>
      </c>
      <c r="GK18" s="175">
        <f t="shared" si="22"/>
        <v>-86.39999999999941</v>
      </c>
      <c r="GL18" s="175">
        <f t="shared" si="22"/>
        <v>-8.399999999999181</v>
      </c>
      <c r="GM18" s="175">
        <v>-373.6000000000022</v>
      </c>
      <c r="GN18" s="117">
        <f aca="true" t="shared" si="23" ref="GN18:GV18">GN5-GN10</f>
        <v>233.89999999999986</v>
      </c>
      <c r="GO18" s="116">
        <f t="shared" si="23"/>
        <v>36.5</v>
      </c>
      <c r="GP18" s="116">
        <f t="shared" si="23"/>
        <v>295.4000000000003</v>
      </c>
      <c r="GQ18" s="116">
        <f t="shared" si="23"/>
        <v>-143.6999999999996</v>
      </c>
      <c r="GR18" s="116">
        <f t="shared" si="23"/>
        <v>259.0999999999992</v>
      </c>
      <c r="GS18" s="44">
        <f t="shared" si="23"/>
        <v>-7.000000000001364</v>
      </c>
      <c r="GT18" s="44">
        <f t="shared" si="23"/>
        <v>-128.10000000000036</v>
      </c>
      <c r="GU18" s="44">
        <f t="shared" si="23"/>
        <v>76.40000000000146</v>
      </c>
      <c r="GV18" s="44">
        <f t="shared" si="23"/>
        <v>247.18200000000047</v>
      </c>
      <c r="GW18" s="44">
        <v>223.0199999999968</v>
      </c>
      <c r="GX18" s="62">
        <f>GX5-GX10</f>
        <v>215.20000000000437</v>
      </c>
      <c r="GY18" s="62">
        <f>GY5-GY10</f>
        <v>-207.8000000000029</v>
      </c>
      <c r="GZ18" s="134">
        <v>395.89999999999986</v>
      </c>
      <c r="HA18" s="44">
        <v>136.2000000000005</v>
      </c>
      <c r="HB18" s="44">
        <v>122.89999999999918</v>
      </c>
      <c r="HC18" s="44">
        <v>588.4000000000019</v>
      </c>
      <c r="HD18" s="44">
        <v>116.30000000000018</v>
      </c>
      <c r="HE18" s="44">
        <v>-117.30000000000109</v>
      </c>
      <c r="HF18" s="44">
        <v>-184.20000000000164</v>
      </c>
      <c r="HG18" s="44">
        <v>338.2000000000007</v>
      </c>
      <c r="HH18" s="44">
        <v>235.1999999999989</v>
      </c>
      <c r="HI18" s="44">
        <v>174.5</v>
      </c>
      <c r="HJ18" s="44">
        <v>31.5</v>
      </c>
      <c r="HK18" s="62">
        <v>-49.19999999999891</v>
      </c>
      <c r="HL18" s="134">
        <v>261.5999999999999</v>
      </c>
      <c r="HM18" s="131">
        <v>117.19999999999982</v>
      </c>
      <c r="HN18" s="131">
        <v>702.5</v>
      </c>
    </row>
    <row r="19" spans="1:222" s="34" customFormat="1" ht="31.5">
      <c r="A19" s="156">
        <v>0</v>
      </c>
      <c r="B19" s="182" t="s">
        <v>23</v>
      </c>
      <c r="C19" s="183">
        <v>31</v>
      </c>
      <c r="D19" s="184">
        <f>D20-D21</f>
        <v>0.19999999999999973</v>
      </c>
      <c r="E19" s="184">
        <f>E20-E21</f>
        <v>31.8</v>
      </c>
      <c r="F19" s="184">
        <f aca="true" t="shared" si="24" ref="F19:AA19">F20-F21</f>
        <v>37.8</v>
      </c>
      <c r="G19" s="184">
        <f t="shared" si="24"/>
        <v>25.4</v>
      </c>
      <c r="H19" s="184">
        <f t="shared" si="24"/>
        <v>0</v>
      </c>
      <c r="I19" s="184">
        <f t="shared" si="24"/>
        <v>29</v>
      </c>
      <c r="J19" s="184">
        <f t="shared" si="24"/>
        <v>71</v>
      </c>
      <c r="K19" s="184">
        <f t="shared" si="24"/>
        <v>-20.799999999999997</v>
      </c>
      <c r="L19" s="184">
        <f t="shared" si="24"/>
        <v>-26.80000000000001</v>
      </c>
      <c r="M19" s="184">
        <f t="shared" si="24"/>
        <v>58.099999999999994</v>
      </c>
      <c r="N19" s="184">
        <f t="shared" si="24"/>
        <v>67.19999999999999</v>
      </c>
      <c r="O19" s="184">
        <f t="shared" si="24"/>
        <v>5.799999999999997</v>
      </c>
      <c r="P19" s="185">
        <f t="shared" si="24"/>
        <v>7.200000000000003</v>
      </c>
      <c r="Q19" s="184">
        <f t="shared" si="24"/>
        <v>29.700000000000003</v>
      </c>
      <c r="R19" s="184">
        <f t="shared" si="24"/>
        <v>163.70000000000002</v>
      </c>
      <c r="S19" s="184">
        <f t="shared" si="24"/>
        <v>-124.1</v>
      </c>
      <c r="T19" s="184">
        <f t="shared" si="24"/>
        <v>47.400000000000006</v>
      </c>
      <c r="U19" s="184">
        <f t="shared" si="24"/>
        <v>24.099999999999998</v>
      </c>
      <c r="V19" s="184">
        <f t="shared" si="24"/>
        <v>-73.4</v>
      </c>
      <c r="W19" s="184">
        <f t="shared" si="24"/>
        <v>14.5</v>
      </c>
      <c r="X19" s="184">
        <f t="shared" si="24"/>
        <v>17.200000000000124</v>
      </c>
      <c r="Y19" s="184">
        <f t="shared" si="24"/>
        <v>174.19999999999993</v>
      </c>
      <c r="Z19" s="184">
        <f t="shared" si="24"/>
        <v>-46.900000000000006</v>
      </c>
      <c r="AA19" s="184">
        <f t="shared" si="24"/>
        <v>40.399999999999864</v>
      </c>
      <c r="AB19" s="186">
        <f aca="true" t="shared" si="25" ref="AB19:AN19">AB20-AB21</f>
        <v>-2.1000000000000014</v>
      </c>
      <c r="AC19" s="187">
        <f t="shared" si="25"/>
        <v>12.200000000000003</v>
      </c>
      <c r="AD19" s="187">
        <f t="shared" si="25"/>
        <v>-29.10000000000001</v>
      </c>
      <c r="AE19" s="187">
        <f t="shared" si="25"/>
        <v>-96.80000000000001</v>
      </c>
      <c r="AF19" s="187">
        <f t="shared" si="25"/>
        <v>-2.9000000000000057</v>
      </c>
      <c r="AG19" s="187">
        <f t="shared" si="25"/>
        <v>-33.20000000000006</v>
      </c>
      <c r="AH19" s="187">
        <f t="shared" si="25"/>
        <v>77.80000000000001</v>
      </c>
      <c r="AI19" s="187">
        <f t="shared" si="25"/>
        <v>59.30000000000001</v>
      </c>
      <c r="AJ19" s="187">
        <f t="shared" si="25"/>
        <v>60.90000000000015</v>
      </c>
      <c r="AK19" s="187">
        <f t="shared" si="25"/>
        <v>102.69999999999999</v>
      </c>
      <c r="AL19" s="187">
        <f t="shared" si="25"/>
        <v>58.79999999999988</v>
      </c>
      <c r="AM19" s="187">
        <f t="shared" si="25"/>
        <v>117.1</v>
      </c>
      <c r="AN19" s="186">
        <f t="shared" si="25"/>
        <v>-13.100000000000001</v>
      </c>
      <c r="AO19" s="124">
        <f aca="true" t="shared" si="26" ref="AO19:AT19">AO20-AO21</f>
        <v>-6.200000000000003</v>
      </c>
      <c r="AP19" s="124">
        <f t="shared" si="26"/>
        <v>117.8</v>
      </c>
      <c r="AQ19" s="124">
        <f t="shared" si="26"/>
        <v>66.39999999999999</v>
      </c>
      <c r="AR19" s="124">
        <f t="shared" si="26"/>
        <v>43.49999999999999</v>
      </c>
      <c r="AS19" s="124">
        <f t="shared" si="26"/>
        <v>38.99999999999994</v>
      </c>
      <c r="AT19" s="124">
        <f t="shared" si="26"/>
        <v>129.60000000000002</v>
      </c>
      <c r="AU19" s="124">
        <f aca="true" t="shared" si="27" ref="AU19:CA19">AU20-AU21</f>
        <v>37.5</v>
      </c>
      <c r="AV19" s="124">
        <f t="shared" si="27"/>
        <v>58.09999999999993</v>
      </c>
      <c r="AW19" s="124">
        <f t="shared" si="27"/>
        <v>79.9</v>
      </c>
      <c r="AX19" s="124">
        <f t="shared" si="27"/>
        <v>86.4</v>
      </c>
      <c r="AY19" s="124">
        <f t="shared" si="27"/>
        <v>107.9</v>
      </c>
      <c r="AZ19" s="188">
        <f t="shared" si="27"/>
        <v>6.099999999999998</v>
      </c>
      <c r="BA19" s="124">
        <f t="shared" si="27"/>
        <v>28.699999999999996</v>
      </c>
      <c r="BB19" s="124">
        <f t="shared" si="27"/>
        <v>30.499999999999986</v>
      </c>
      <c r="BC19" s="124">
        <f t="shared" si="27"/>
        <v>56.89999999999999</v>
      </c>
      <c r="BD19" s="124">
        <f t="shared" si="27"/>
        <v>57.099999999999994</v>
      </c>
      <c r="BE19" s="124">
        <f t="shared" si="27"/>
        <v>74.7</v>
      </c>
      <c r="BF19" s="124">
        <f t="shared" si="27"/>
        <v>71.50000000000003</v>
      </c>
      <c r="BG19" s="124">
        <f t="shared" si="27"/>
        <v>98.8</v>
      </c>
      <c r="BH19" s="124">
        <f t="shared" si="27"/>
        <v>85.00000000000007</v>
      </c>
      <c r="BI19" s="124">
        <f t="shared" si="27"/>
        <v>101.30000000000004</v>
      </c>
      <c r="BJ19" s="124">
        <f t="shared" si="27"/>
        <v>83.39999999999989</v>
      </c>
      <c r="BK19" s="124">
        <f t="shared" si="27"/>
        <v>179.59999999999985</v>
      </c>
      <c r="BL19" s="188">
        <f t="shared" si="27"/>
        <v>54.89999999999999</v>
      </c>
      <c r="BM19" s="124">
        <f t="shared" si="27"/>
        <v>80.5</v>
      </c>
      <c r="BN19" s="124">
        <f t="shared" si="27"/>
        <v>70.20000000000002</v>
      </c>
      <c r="BO19" s="124">
        <f t="shared" si="27"/>
        <v>56.000000000000014</v>
      </c>
      <c r="BP19" s="124">
        <f t="shared" si="27"/>
        <v>96.49999999999999</v>
      </c>
      <c r="BQ19" s="124">
        <f t="shared" si="27"/>
        <v>49.99999999999993</v>
      </c>
      <c r="BR19" s="174">
        <f t="shared" si="27"/>
        <v>94.40000000000018</v>
      </c>
      <c r="BS19" s="174">
        <f t="shared" si="27"/>
        <v>69.99999999999986</v>
      </c>
      <c r="BT19" s="174">
        <f t="shared" si="27"/>
        <v>63.89999999999999</v>
      </c>
      <c r="BU19" s="174">
        <f t="shared" si="27"/>
        <v>-8.800000000000054</v>
      </c>
      <c r="BV19" s="174">
        <f t="shared" si="27"/>
        <v>-48.49999999999994</v>
      </c>
      <c r="BW19" s="174">
        <f t="shared" si="27"/>
        <v>176.69999999999993</v>
      </c>
      <c r="BX19" s="173">
        <f t="shared" si="27"/>
        <v>-6.489999999999995</v>
      </c>
      <c r="BY19" s="174">
        <f t="shared" si="27"/>
        <v>29.68999999999999</v>
      </c>
      <c r="BZ19" s="174">
        <f t="shared" si="27"/>
        <v>14.899999999999984</v>
      </c>
      <c r="CA19" s="108">
        <f t="shared" si="27"/>
        <v>35.40000000000002</v>
      </c>
      <c r="CB19" s="108">
        <f>CB20-CB21</f>
        <v>-21.69999999999999</v>
      </c>
      <c r="CC19" s="174">
        <f>CC20-CC21</f>
        <v>59.30000000000001</v>
      </c>
      <c r="CD19" s="174">
        <v>64.10000000000002</v>
      </c>
      <c r="CE19" s="174">
        <v>70.09999999999997</v>
      </c>
      <c r="CF19" s="108">
        <v>71.39999999999999</v>
      </c>
      <c r="CG19" s="174">
        <v>71.19999999999996</v>
      </c>
      <c r="CH19" s="160">
        <v>29.299999999999983</v>
      </c>
      <c r="CI19" s="111">
        <f aca="true" t="shared" si="28" ref="CI19:CS19">CI20-CI21</f>
        <v>120.49999999999997</v>
      </c>
      <c r="CJ19" s="113">
        <f t="shared" si="28"/>
        <v>8.700000000000001</v>
      </c>
      <c r="CK19" s="108">
        <f t="shared" si="28"/>
        <v>12.000000000000002</v>
      </c>
      <c r="CL19" s="108">
        <f t="shared" si="28"/>
        <v>35.5</v>
      </c>
      <c r="CM19" s="189">
        <f t="shared" si="28"/>
        <v>28.60000000000001</v>
      </c>
      <c r="CN19" s="189">
        <f t="shared" si="28"/>
        <v>46.59999999999999</v>
      </c>
      <c r="CO19" s="189">
        <f t="shared" si="28"/>
        <v>26.49999999999998</v>
      </c>
      <c r="CP19" s="189">
        <f t="shared" si="28"/>
        <v>69.49999999999999</v>
      </c>
      <c r="CQ19" s="189">
        <f t="shared" si="28"/>
        <v>65.20000000000009</v>
      </c>
      <c r="CR19" s="189">
        <f t="shared" si="28"/>
        <v>63.299999999999955</v>
      </c>
      <c r="CS19" s="189">
        <f t="shared" si="28"/>
        <v>66.6</v>
      </c>
      <c r="CT19" s="190">
        <f aca="true" t="shared" si="29" ref="CT19:DG19">CT20-CT21</f>
        <v>68.30000000000004</v>
      </c>
      <c r="CU19" s="190">
        <f t="shared" si="29"/>
        <v>199.3999999999999</v>
      </c>
      <c r="CV19" s="173">
        <f t="shared" si="29"/>
        <v>10.300000000000002</v>
      </c>
      <c r="CW19" s="174">
        <f t="shared" si="29"/>
        <v>11.499999999999991</v>
      </c>
      <c r="CX19" s="174">
        <f t="shared" si="29"/>
        <v>5.999999999999989</v>
      </c>
      <c r="CY19" s="174">
        <f t="shared" si="29"/>
        <v>28.600000000000023</v>
      </c>
      <c r="CZ19" s="174">
        <f t="shared" si="29"/>
        <v>35.7</v>
      </c>
      <c r="DA19" s="174">
        <f t="shared" si="29"/>
        <v>89.1</v>
      </c>
      <c r="DB19" s="174">
        <f t="shared" si="29"/>
        <v>46.13500000000006</v>
      </c>
      <c r="DC19" s="174">
        <f t="shared" si="29"/>
        <v>49.11299999999993</v>
      </c>
      <c r="DD19" s="174">
        <f t="shared" si="29"/>
        <v>58.95600000000006</v>
      </c>
      <c r="DE19" s="174">
        <f t="shared" si="29"/>
        <v>65.1999999999999</v>
      </c>
      <c r="DF19" s="174">
        <f t="shared" si="29"/>
        <v>86.60000000000002</v>
      </c>
      <c r="DG19" s="191">
        <f t="shared" si="29"/>
        <v>130.49599999999998</v>
      </c>
      <c r="DH19" s="117">
        <f aca="true" t="shared" si="30" ref="DH19:DS19">DH20-DH21</f>
        <v>12.399999999999999</v>
      </c>
      <c r="DI19" s="116">
        <f t="shared" si="30"/>
        <v>34.000000000000014</v>
      </c>
      <c r="DJ19" s="116">
        <f t="shared" si="30"/>
        <v>-4.700000000000024</v>
      </c>
      <c r="DK19" s="192">
        <f t="shared" si="30"/>
        <v>25.30000000000001</v>
      </c>
      <c r="DL19" s="192">
        <f t="shared" si="30"/>
        <v>23.599999999999937</v>
      </c>
      <c r="DM19" s="192">
        <f t="shared" si="30"/>
        <v>13.599999999999994</v>
      </c>
      <c r="DN19" s="192">
        <f t="shared" si="30"/>
        <v>30.900000000000063</v>
      </c>
      <c r="DO19" s="192">
        <f t="shared" si="30"/>
        <v>32.89999999999998</v>
      </c>
      <c r="DP19" s="192">
        <f t="shared" si="30"/>
        <v>36.6</v>
      </c>
      <c r="DQ19" s="192">
        <f t="shared" si="30"/>
        <v>38.199999999999896</v>
      </c>
      <c r="DR19" s="192">
        <f t="shared" si="30"/>
        <v>61.70000000000013</v>
      </c>
      <c r="DS19" s="192">
        <f t="shared" si="30"/>
        <v>88.29999999999998</v>
      </c>
      <c r="DT19" s="173">
        <f aca="true" t="shared" si="31" ref="DT19:EP19">DT20-DT21</f>
        <v>-0.5</v>
      </c>
      <c r="DU19" s="174">
        <f t="shared" si="31"/>
        <v>36.900000000000006</v>
      </c>
      <c r="DV19" s="174">
        <f t="shared" si="31"/>
        <v>21.200000000000024</v>
      </c>
      <c r="DW19" s="174">
        <f t="shared" si="31"/>
        <v>44.09999999999996</v>
      </c>
      <c r="DX19" s="174">
        <f t="shared" si="31"/>
        <v>29.40000000000004</v>
      </c>
      <c r="DY19" s="174">
        <f t="shared" si="31"/>
        <v>19</v>
      </c>
      <c r="DZ19" s="174">
        <f t="shared" si="31"/>
        <v>27.700000000000017</v>
      </c>
      <c r="EA19" s="174">
        <f t="shared" si="31"/>
        <v>53.99999999999997</v>
      </c>
      <c r="EB19" s="174">
        <f t="shared" si="31"/>
        <v>52</v>
      </c>
      <c r="EC19" s="174">
        <f t="shared" si="31"/>
        <v>58.299999999999926</v>
      </c>
      <c r="ED19" s="174">
        <f t="shared" si="31"/>
        <v>46.100000000000165</v>
      </c>
      <c r="EE19" s="191">
        <f t="shared" si="31"/>
        <v>27.89999999999975</v>
      </c>
      <c r="EF19" s="173">
        <f t="shared" si="31"/>
        <v>9.2</v>
      </c>
      <c r="EG19" s="174">
        <f t="shared" si="31"/>
        <v>14.2</v>
      </c>
      <c r="EH19" s="174">
        <f t="shared" si="31"/>
        <v>60.39999999999999</v>
      </c>
      <c r="EI19" s="174">
        <f t="shared" si="31"/>
        <v>33.6</v>
      </c>
      <c r="EJ19" s="174">
        <f t="shared" si="31"/>
        <v>62.099999999999994</v>
      </c>
      <c r="EK19" s="174">
        <f t="shared" si="31"/>
        <v>121</v>
      </c>
      <c r="EL19" s="174">
        <f t="shared" si="31"/>
        <v>29.500000000000014</v>
      </c>
      <c r="EM19" s="174">
        <f t="shared" si="31"/>
        <v>70.60000000000007</v>
      </c>
      <c r="EN19" s="174">
        <f t="shared" si="31"/>
        <v>166.19999999999985</v>
      </c>
      <c r="EO19" s="174">
        <f t="shared" si="31"/>
        <v>84.60000000000004</v>
      </c>
      <c r="EP19" s="174">
        <f t="shared" si="31"/>
        <v>78.79999999999995</v>
      </c>
      <c r="EQ19" s="174">
        <v>144.00000000000006</v>
      </c>
      <c r="ER19" s="117">
        <f aca="true" t="shared" si="32" ref="ER19:GA19">ER20-ER21</f>
        <v>124.89999999999999</v>
      </c>
      <c r="ES19" s="116">
        <f t="shared" si="32"/>
        <v>65.50000000000001</v>
      </c>
      <c r="ET19" s="116">
        <f t="shared" si="32"/>
        <v>86.99999999999994</v>
      </c>
      <c r="EU19" s="116">
        <f t="shared" si="32"/>
        <v>37.80000000000008</v>
      </c>
      <c r="EV19" s="116">
        <f t="shared" si="32"/>
        <v>84.29999999999993</v>
      </c>
      <c r="EW19" s="116">
        <f t="shared" si="32"/>
        <v>123.50000000000014</v>
      </c>
      <c r="EX19" s="116">
        <f t="shared" si="32"/>
        <v>71.29999999999987</v>
      </c>
      <c r="EY19" s="116">
        <f t="shared" si="32"/>
        <v>93.90000000000006</v>
      </c>
      <c r="EZ19" s="174">
        <f t="shared" si="32"/>
        <v>151.50000000000006</v>
      </c>
      <c r="FA19" s="174">
        <f t="shared" si="32"/>
        <v>62.59999999999991</v>
      </c>
      <c r="FB19" s="174">
        <f t="shared" si="32"/>
        <v>134.99999999999983</v>
      </c>
      <c r="FC19" s="174">
        <f t="shared" si="32"/>
        <v>773.9000000000002</v>
      </c>
      <c r="FD19" s="117">
        <f t="shared" si="32"/>
        <v>111.6</v>
      </c>
      <c r="FE19" s="116">
        <f t="shared" si="32"/>
        <v>70.00000000000001</v>
      </c>
      <c r="FF19" s="116">
        <f t="shared" si="32"/>
        <v>113.59999999999997</v>
      </c>
      <c r="FG19" s="116">
        <f t="shared" si="32"/>
        <v>135.5</v>
      </c>
      <c r="FH19" s="116">
        <f t="shared" si="32"/>
        <v>131.20000000000007</v>
      </c>
      <c r="FI19" s="116">
        <f t="shared" si="32"/>
        <v>177.09999999999997</v>
      </c>
      <c r="FJ19" s="116">
        <f t="shared" si="32"/>
        <v>131.5800000000001</v>
      </c>
      <c r="FK19" s="116">
        <f t="shared" si="32"/>
        <v>151.92000000000002</v>
      </c>
      <c r="FL19" s="174">
        <f t="shared" si="32"/>
        <v>312.70000000000005</v>
      </c>
      <c r="FM19" s="174">
        <f t="shared" si="32"/>
        <v>164.19999999999987</v>
      </c>
      <c r="FN19" s="174">
        <f t="shared" si="32"/>
        <v>164.3999999999998</v>
      </c>
      <c r="FO19" s="174">
        <f t="shared" si="32"/>
        <v>499.10000000000014</v>
      </c>
      <c r="FP19" s="117">
        <f t="shared" si="32"/>
        <v>92.9</v>
      </c>
      <c r="FQ19" s="116">
        <f t="shared" si="32"/>
        <v>99.5</v>
      </c>
      <c r="FR19" s="116">
        <f t="shared" si="32"/>
        <v>177.3</v>
      </c>
      <c r="FS19" s="116">
        <f t="shared" si="32"/>
        <v>145.39999999999992</v>
      </c>
      <c r="FT19" s="116">
        <f t="shared" si="32"/>
        <v>87.70000000000005</v>
      </c>
      <c r="FU19" s="116">
        <f t="shared" si="32"/>
        <v>159.20000000000005</v>
      </c>
      <c r="FV19" s="116">
        <f t="shared" si="32"/>
        <v>227.79999999999993</v>
      </c>
      <c r="FW19" s="116">
        <f t="shared" si="32"/>
        <v>145.29999999999995</v>
      </c>
      <c r="FX19" s="116">
        <f t="shared" si="32"/>
        <v>264.4000000000004</v>
      </c>
      <c r="FY19" s="116">
        <f t="shared" si="32"/>
        <v>225.99999999999963</v>
      </c>
      <c r="FZ19" s="116">
        <f t="shared" si="32"/>
        <v>179.30000000000024</v>
      </c>
      <c r="GA19" s="116">
        <f t="shared" si="32"/>
        <v>416.1</v>
      </c>
      <c r="GB19" s="117">
        <f>GB20-GB21</f>
        <v>140.8</v>
      </c>
      <c r="GC19" s="116">
        <f aca="true" t="shared" si="33" ref="GC19:GL19">GC20-GC21</f>
        <v>145.99999999999997</v>
      </c>
      <c r="GD19" s="116">
        <f t="shared" si="33"/>
        <v>148.70000000000002</v>
      </c>
      <c r="GE19" s="116">
        <f t="shared" si="33"/>
        <v>118.1</v>
      </c>
      <c r="GF19" s="116">
        <f t="shared" si="33"/>
        <v>159</v>
      </c>
      <c r="GG19" s="116">
        <f t="shared" si="33"/>
        <v>259.3000000000002</v>
      </c>
      <c r="GH19" s="116">
        <f t="shared" si="33"/>
        <v>156.1999999999998</v>
      </c>
      <c r="GI19" s="116">
        <f t="shared" si="33"/>
        <v>191.00000000000023</v>
      </c>
      <c r="GJ19" s="116">
        <f t="shared" si="33"/>
        <v>266.79999999999984</v>
      </c>
      <c r="GK19" s="116">
        <f t="shared" si="33"/>
        <v>147.19999999999996</v>
      </c>
      <c r="GL19" s="116">
        <f t="shared" si="33"/>
        <v>183.89999999999984</v>
      </c>
      <c r="GM19" s="116">
        <v>414.60000000000014</v>
      </c>
      <c r="GN19" s="113">
        <f aca="true" t="shared" si="34" ref="GN19:GV19">GN20-GN21</f>
        <v>177.5</v>
      </c>
      <c r="GO19" s="108">
        <f t="shared" si="34"/>
        <v>134.2</v>
      </c>
      <c r="GP19" s="108">
        <f t="shared" si="34"/>
        <v>198.8000000000001</v>
      </c>
      <c r="GQ19" s="108">
        <f t="shared" si="34"/>
        <v>159.69999999999993</v>
      </c>
      <c r="GR19" s="116">
        <f t="shared" si="34"/>
        <v>171.3999999999998</v>
      </c>
      <c r="GS19" s="44">
        <f t="shared" si="34"/>
        <v>206.60000000000005</v>
      </c>
      <c r="GT19" s="44">
        <f t="shared" si="34"/>
        <v>214.69999999999982</v>
      </c>
      <c r="GU19" s="44">
        <f t="shared" si="34"/>
        <v>244.00000000000034</v>
      </c>
      <c r="GV19" s="44">
        <f t="shared" si="34"/>
        <v>454.8000000000002</v>
      </c>
      <c r="GW19" s="44">
        <v>147.503017</v>
      </c>
      <c r="GX19" s="62">
        <v>303.5</v>
      </c>
      <c r="GY19" s="62">
        <v>688.7999999999997</v>
      </c>
      <c r="GZ19" s="134">
        <v>146.20000000000002</v>
      </c>
      <c r="HA19" s="44">
        <v>220.6</v>
      </c>
      <c r="HB19" s="44">
        <v>186.7</v>
      </c>
      <c r="HC19" s="44">
        <v>319.39999999999986</v>
      </c>
      <c r="HD19" s="44">
        <v>280.1000000000002</v>
      </c>
      <c r="HE19" s="44">
        <v>241.99999999999963</v>
      </c>
      <c r="HF19" s="44">
        <v>210.70000000000005</v>
      </c>
      <c r="HG19" s="44">
        <v>503.5000000000001</v>
      </c>
      <c r="HH19" s="44">
        <v>429.8999999999998</v>
      </c>
      <c r="HI19" s="44">
        <v>329.1700000000001</v>
      </c>
      <c r="HJ19" s="44">
        <v>380.4300000000002</v>
      </c>
      <c r="HK19" s="62">
        <v>520.7</v>
      </c>
      <c r="HL19" s="134">
        <v>354.79999999999995</v>
      </c>
      <c r="HM19" s="131">
        <v>290.8</v>
      </c>
      <c r="HN19" s="131">
        <v>154.5</v>
      </c>
    </row>
    <row r="20" spans="1:222" s="34" customFormat="1" ht="15.75">
      <c r="A20" s="174">
        <f>SUM(A21:A22)</f>
        <v>87.70000000000003</v>
      </c>
      <c r="B20" s="157" t="s">
        <v>24</v>
      </c>
      <c r="C20" s="158">
        <v>31.1</v>
      </c>
      <c r="D20" s="124">
        <v>4.1</v>
      </c>
      <c r="E20" s="121">
        <v>34</v>
      </c>
      <c r="F20" s="121">
        <v>42.8</v>
      </c>
      <c r="G20" s="121">
        <v>34.3</v>
      </c>
      <c r="H20" s="121">
        <v>49.1</v>
      </c>
      <c r="I20" s="159">
        <v>67.3</v>
      </c>
      <c r="J20" s="159">
        <v>83.1</v>
      </c>
      <c r="K20" s="159">
        <v>69.3</v>
      </c>
      <c r="L20" s="159">
        <v>70.6</v>
      </c>
      <c r="M20" s="159">
        <v>92.1</v>
      </c>
      <c r="N20" s="159">
        <v>72.5</v>
      </c>
      <c r="O20" s="121">
        <v>123.1</v>
      </c>
      <c r="P20" s="122">
        <v>26.1</v>
      </c>
      <c r="Q20" s="111">
        <v>42.7</v>
      </c>
      <c r="R20" s="110">
        <v>170.8</v>
      </c>
      <c r="S20" s="111">
        <v>-77.7</v>
      </c>
      <c r="T20" s="110">
        <v>66.7</v>
      </c>
      <c r="U20" s="110">
        <v>37.9</v>
      </c>
      <c r="V20" s="110">
        <v>84.4</v>
      </c>
      <c r="W20" s="110">
        <v>102.4</v>
      </c>
      <c r="X20" s="110">
        <v>40.800000000000125</v>
      </c>
      <c r="Y20" s="110">
        <v>237.7</v>
      </c>
      <c r="Z20" s="121">
        <v>146.5</v>
      </c>
      <c r="AA20" s="121">
        <v>89.39999999999986</v>
      </c>
      <c r="AB20" s="122">
        <v>29.7</v>
      </c>
      <c r="AC20" s="110">
        <v>37.6</v>
      </c>
      <c r="AD20" s="121">
        <v>52.3</v>
      </c>
      <c r="AE20" s="160">
        <v>75.5</v>
      </c>
      <c r="AF20" s="110">
        <v>72.1</v>
      </c>
      <c r="AG20" s="110">
        <v>62.3</v>
      </c>
      <c r="AH20" s="110">
        <v>97.2</v>
      </c>
      <c r="AI20" s="177">
        <v>66.99999999999994</v>
      </c>
      <c r="AJ20" s="110">
        <v>70.30000000000013</v>
      </c>
      <c r="AK20" s="110">
        <v>113.1</v>
      </c>
      <c r="AL20" s="110">
        <v>72.99999999999989</v>
      </c>
      <c r="AM20" s="110">
        <v>143.2</v>
      </c>
      <c r="AN20" s="119">
        <v>28</v>
      </c>
      <c r="AO20" s="111">
        <v>25.4</v>
      </c>
      <c r="AP20" s="159">
        <v>68.6</v>
      </c>
      <c r="AQ20" s="110">
        <v>68.6</v>
      </c>
      <c r="AR20" s="127">
        <v>75.6</v>
      </c>
      <c r="AS20" s="110">
        <v>65.49999999999994</v>
      </c>
      <c r="AT20" s="163">
        <v>136.3</v>
      </c>
      <c r="AU20" s="110">
        <v>66.7</v>
      </c>
      <c r="AV20" s="110">
        <v>70.69999999999993</v>
      </c>
      <c r="AW20" s="110">
        <v>84.9</v>
      </c>
      <c r="AX20" s="111">
        <v>88.5</v>
      </c>
      <c r="AY20" s="110">
        <v>128.3</v>
      </c>
      <c r="AZ20" s="165">
        <v>17.9</v>
      </c>
      <c r="BA20" s="110">
        <v>29.899999999999995</v>
      </c>
      <c r="BB20" s="160">
        <v>39.19999999999999</v>
      </c>
      <c r="BC20" s="110">
        <v>59.89999999999999</v>
      </c>
      <c r="BD20" s="160">
        <v>60.599999999999994</v>
      </c>
      <c r="BE20" s="111">
        <v>82.7</v>
      </c>
      <c r="BF20" s="160">
        <v>83.80000000000001</v>
      </c>
      <c r="BG20" s="111">
        <v>112.3</v>
      </c>
      <c r="BH20" s="110">
        <v>117.00000000000006</v>
      </c>
      <c r="BI20" s="160">
        <v>111.20000000000005</v>
      </c>
      <c r="BJ20" s="110">
        <v>101.59999999999991</v>
      </c>
      <c r="BK20" s="110">
        <v>204.19999999999982</v>
      </c>
      <c r="BL20" s="122">
        <v>60.599999999999994</v>
      </c>
      <c r="BM20" s="110">
        <v>85.6</v>
      </c>
      <c r="BN20" s="110">
        <v>81.30000000000001</v>
      </c>
      <c r="BO20" s="110">
        <v>66.80000000000001</v>
      </c>
      <c r="BP20" s="111">
        <v>100.19999999999999</v>
      </c>
      <c r="BQ20" s="110">
        <v>67.69999999999993</v>
      </c>
      <c r="BR20" s="160">
        <v>102.30000000000018</v>
      </c>
      <c r="BS20" s="160">
        <v>77.39999999999986</v>
      </c>
      <c r="BT20" s="160">
        <v>72</v>
      </c>
      <c r="BU20" s="110">
        <v>71.69999999999993</v>
      </c>
      <c r="BV20" s="110">
        <v>54.80000000000007</v>
      </c>
      <c r="BW20" s="111">
        <v>198.69999999999993</v>
      </c>
      <c r="BX20" s="166">
        <v>17.730000000000004</v>
      </c>
      <c r="BY20" s="121">
        <v>32.06999999999999</v>
      </c>
      <c r="BZ20" s="160">
        <v>40.999999999999986</v>
      </c>
      <c r="CA20" s="110">
        <v>50.80000000000001</v>
      </c>
      <c r="CB20" s="110">
        <v>72.20000000000002</v>
      </c>
      <c r="CC20" s="160">
        <v>65.80000000000001</v>
      </c>
      <c r="CD20" s="160">
        <v>67.80000000000001</v>
      </c>
      <c r="CE20" s="160">
        <v>73.5</v>
      </c>
      <c r="CF20" s="110">
        <v>75.60000000000002</v>
      </c>
      <c r="CG20" s="160">
        <v>72.19999999999999</v>
      </c>
      <c r="CH20" s="160">
        <v>33.799999999999955</v>
      </c>
      <c r="CI20" s="111">
        <v>125.89999999999998</v>
      </c>
      <c r="CJ20" s="122">
        <v>8.8</v>
      </c>
      <c r="CK20" s="110">
        <v>12.300000000000002</v>
      </c>
      <c r="CL20" s="121">
        <v>40</v>
      </c>
      <c r="CM20" s="127">
        <v>28.70000000000001</v>
      </c>
      <c r="CN20" s="160">
        <v>47.69999999999999</v>
      </c>
      <c r="CO20" s="110">
        <v>33.89999999999998</v>
      </c>
      <c r="CP20" s="110">
        <v>71.29999999999998</v>
      </c>
      <c r="CQ20" s="160">
        <v>66.50000000000009</v>
      </c>
      <c r="CR20" s="160">
        <v>76.79999999999995</v>
      </c>
      <c r="CS20" s="160">
        <v>91</v>
      </c>
      <c r="CT20" s="160">
        <v>77.20000000000005</v>
      </c>
      <c r="CU20" s="110">
        <v>213.4999999999999</v>
      </c>
      <c r="CV20" s="122">
        <v>18.900000000000002</v>
      </c>
      <c r="CW20" s="110">
        <v>20.799999999999994</v>
      </c>
      <c r="CX20" s="121">
        <v>26.29999999999999</v>
      </c>
      <c r="CY20" s="111">
        <v>28.700000000000017</v>
      </c>
      <c r="CZ20" s="111">
        <v>36.7</v>
      </c>
      <c r="DA20" s="160">
        <v>100.9</v>
      </c>
      <c r="DB20" s="111">
        <v>46.29600000000005</v>
      </c>
      <c r="DC20" s="167">
        <v>50.31299999999993</v>
      </c>
      <c r="DD20" s="160">
        <v>72.50000000000006</v>
      </c>
      <c r="DE20" s="160">
        <v>65.3909999999999</v>
      </c>
      <c r="DF20" s="110">
        <v>87.10000000000002</v>
      </c>
      <c r="DG20" s="168">
        <v>144.39999999999998</v>
      </c>
      <c r="DH20" s="122">
        <v>27.7</v>
      </c>
      <c r="DI20" s="121">
        <v>44.60000000000001</v>
      </c>
      <c r="DJ20" s="127">
        <v>32.59999999999998</v>
      </c>
      <c r="DK20" s="169">
        <v>41.2</v>
      </c>
      <c r="DL20" s="127">
        <v>46.299999999999955</v>
      </c>
      <c r="DM20" s="156">
        <v>48.400000000000006</v>
      </c>
      <c r="DN20" s="160">
        <v>46.30000000000004</v>
      </c>
      <c r="DO20" s="160">
        <v>49.099999999999966</v>
      </c>
      <c r="DP20" s="111">
        <v>81</v>
      </c>
      <c r="DQ20" s="110">
        <v>53.2999999999999</v>
      </c>
      <c r="DR20" s="160">
        <v>77.30000000000013</v>
      </c>
      <c r="DS20" s="160">
        <v>132.39999999999998</v>
      </c>
      <c r="DT20" s="166">
        <v>14.8</v>
      </c>
      <c r="DU20" s="160">
        <v>49.2</v>
      </c>
      <c r="DV20" s="110">
        <v>39.40000000000002</v>
      </c>
      <c r="DW20" s="118">
        <v>56.29999999999997</v>
      </c>
      <c r="DX20" s="160">
        <v>41.50000000000003</v>
      </c>
      <c r="DY20" s="160">
        <v>59.900000000000006</v>
      </c>
      <c r="DZ20" s="160">
        <v>41.30000000000001</v>
      </c>
      <c r="EA20" s="156">
        <v>68.79999999999995</v>
      </c>
      <c r="EB20" s="156">
        <v>71.60000000000002</v>
      </c>
      <c r="EC20" s="160">
        <v>72.2999999999999</v>
      </c>
      <c r="ED20" s="160">
        <v>59.80000000000018</v>
      </c>
      <c r="EE20" s="170">
        <v>87.49999999999977</v>
      </c>
      <c r="EF20" s="166">
        <v>24.099999999999998</v>
      </c>
      <c r="EG20" s="110">
        <v>19.900000000000002</v>
      </c>
      <c r="EH20" s="160">
        <v>76.39999999999999</v>
      </c>
      <c r="EI20" s="160">
        <v>36.2</v>
      </c>
      <c r="EJ20" s="160">
        <v>64.69999999999999</v>
      </c>
      <c r="EK20" s="160">
        <v>138.9</v>
      </c>
      <c r="EL20" s="160">
        <v>30.80000000000001</v>
      </c>
      <c r="EM20" s="160">
        <v>72.80000000000007</v>
      </c>
      <c r="EN20" s="156">
        <v>173.29999999999984</v>
      </c>
      <c r="EO20" s="194">
        <v>85.70000000000005</v>
      </c>
      <c r="EP20" s="156">
        <v>79.79999999999995</v>
      </c>
      <c r="EQ20" s="156">
        <v>169.20000000000005</v>
      </c>
      <c r="ER20" s="119">
        <v>125.3</v>
      </c>
      <c r="ES20" s="111">
        <v>65.50000000000001</v>
      </c>
      <c r="ET20" s="111">
        <v>119.79999999999995</v>
      </c>
      <c r="EU20" s="156">
        <v>38.10000000000008</v>
      </c>
      <c r="EV20" s="111">
        <v>84.39999999999992</v>
      </c>
      <c r="EW20" s="111">
        <v>153.40000000000015</v>
      </c>
      <c r="EX20" s="111">
        <v>71.39999999999986</v>
      </c>
      <c r="EY20" s="111">
        <v>95.80000000000007</v>
      </c>
      <c r="EZ20" s="156">
        <v>167.80000000000007</v>
      </c>
      <c r="FA20" s="111">
        <v>69.09999999999991</v>
      </c>
      <c r="FB20" s="156">
        <v>136.79999999999984</v>
      </c>
      <c r="FC20" s="156">
        <v>784.8000000000002</v>
      </c>
      <c r="FD20" s="119">
        <v>113.39999999999999</v>
      </c>
      <c r="FE20" s="111">
        <v>71.50000000000001</v>
      </c>
      <c r="FF20" s="111">
        <v>128.99999999999997</v>
      </c>
      <c r="FG20" s="111">
        <v>137</v>
      </c>
      <c r="FH20" s="111">
        <v>132.80000000000007</v>
      </c>
      <c r="FI20" s="111">
        <v>199.79999999999995</v>
      </c>
      <c r="FJ20" s="111">
        <v>133.2800000000001</v>
      </c>
      <c r="FK20" s="111">
        <v>153.62</v>
      </c>
      <c r="FL20" s="156">
        <v>333.70000000000005</v>
      </c>
      <c r="FM20" s="111">
        <v>165.89999999999986</v>
      </c>
      <c r="FN20" s="156">
        <v>164.69999999999982</v>
      </c>
      <c r="FO20" s="121">
        <v>521.4000000000001</v>
      </c>
      <c r="FP20" s="119">
        <v>93.30000000000001</v>
      </c>
      <c r="FQ20" s="111">
        <v>99.5</v>
      </c>
      <c r="FR20" s="110">
        <v>221</v>
      </c>
      <c r="FS20" s="110">
        <v>145.39999999999992</v>
      </c>
      <c r="FT20" s="110">
        <v>87.70000000000005</v>
      </c>
      <c r="FU20" s="111">
        <v>172.20000000000005</v>
      </c>
      <c r="FV20" s="118">
        <v>228.69999999999993</v>
      </c>
      <c r="FW20" s="111">
        <v>145.29999999999995</v>
      </c>
      <c r="FX20" s="110">
        <v>286.10000000000036</v>
      </c>
      <c r="FY20" s="111">
        <v>225.89999999999964</v>
      </c>
      <c r="FZ20" s="110">
        <v>179.50000000000023</v>
      </c>
      <c r="GA20" s="111">
        <v>434.5</v>
      </c>
      <c r="GB20" s="119">
        <v>141.20000000000002</v>
      </c>
      <c r="GC20" s="111">
        <v>146.19999999999996</v>
      </c>
      <c r="GD20" s="111">
        <v>166.8</v>
      </c>
      <c r="GE20" s="172">
        <v>118.19999999999999</v>
      </c>
      <c r="GF20" s="111">
        <v>159</v>
      </c>
      <c r="GG20" s="111">
        <v>335.9000000000002</v>
      </c>
      <c r="GH20" s="111">
        <v>156.49999999999977</v>
      </c>
      <c r="GI20" s="110">
        <v>191.00000000000023</v>
      </c>
      <c r="GJ20" s="111">
        <v>332.89999999999986</v>
      </c>
      <c r="GK20" s="110">
        <v>147.29999999999995</v>
      </c>
      <c r="GL20" s="110">
        <v>185.69999999999982</v>
      </c>
      <c r="GM20" s="111">
        <v>463.5</v>
      </c>
      <c r="GN20" s="76">
        <v>177.6</v>
      </c>
      <c r="GO20" s="43">
        <v>134.29999999999998</v>
      </c>
      <c r="GP20" s="47">
        <v>233.4000000000001</v>
      </c>
      <c r="GQ20" s="72">
        <v>159.69999999999993</v>
      </c>
      <c r="GR20" s="47">
        <v>171.69999999999982</v>
      </c>
      <c r="GS20" s="47">
        <v>303.20000000000005</v>
      </c>
      <c r="GT20" s="109">
        <v>214.69999999999982</v>
      </c>
      <c r="GU20" s="45">
        <v>244.10000000000036</v>
      </c>
      <c r="GV20" s="45">
        <v>478.60000000000014</v>
      </c>
      <c r="GW20" s="45">
        <v>147.9</v>
      </c>
      <c r="GX20" s="45">
        <v>304.1969829999998</v>
      </c>
      <c r="GY20" s="45">
        <v>734.9000000000001</v>
      </c>
      <c r="GZ20" s="130">
        <v>146.3</v>
      </c>
      <c r="HA20" s="45">
        <v>220.60000000000002</v>
      </c>
      <c r="HB20" s="45">
        <v>216.3</v>
      </c>
      <c r="HC20" s="45">
        <v>319.39999999999986</v>
      </c>
      <c r="HD20" s="45">
        <v>280.3000000000002</v>
      </c>
      <c r="HE20" s="45">
        <v>282.89999999999964</v>
      </c>
      <c r="HF20" s="45">
        <v>210.70000000000005</v>
      </c>
      <c r="HG20" s="45">
        <v>505.10000000000014</v>
      </c>
      <c r="HH20" s="45">
        <v>460.1999999999998</v>
      </c>
      <c r="HI20" s="47">
        <v>330.07000000000016</v>
      </c>
      <c r="HJ20" s="47">
        <v>382.5300000000002</v>
      </c>
      <c r="HK20" s="45">
        <v>618.5</v>
      </c>
      <c r="HL20" s="130">
        <v>355.09999999999997</v>
      </c>
      <c r="HM20" s="72">
        <v>290.90000000000003</v>
      </c>
      <c r="HN20" s="72">
        <v>215</v>
      </c>
    </row>
    <row r="21" spans="1:222" s="34" customFormat="1" ht="15.75">
      <c r="A21" s="156">
        <v>46.500000000000014</v>
      </c>
      <c r="B21" s="157" t="s">
        <v>25</v>
      </c>
      <c r="C21" s="158">
        <v>31.2</v>
      </c>
      <c r="D21" s="121">
        <v>3.9</v>
      </c>
      <c r="E21" s="121">
        <v>2.2</v>
      </c>
      <c r="F21" s="121">
        <v>5</v>
      </c>
      <c r="G21" s="121">
        <v>8.9</v>
      </c>
      <c r="H21" s="121">
        <v>49.1</v>
      </c>
      <c r="I21" s="159">
        <v>38.3</v>
      </c>
      <c r="J21" s="159">
        <v>12.1</v>
      </c>
      <c r="K21" s="159">
        <v>90.1</v>
      </c>
      <c r="L21" s="159">
        <v>97.4</v>
      </c>
      <c r="M21" s="159">
        <v>34</v>
      </c>
      <c r="N21" s="159">
        <v>5.300000000000011</v>
      </c>
      <c r="O21" s="121">
        <v>117.3</v>
      </c>
      <c r="P21" s="122">
        <v>18.9</v>
      </c>
      <c r="Q21" s="111">
        <v>13</v>
      </c>
      <c r="R21" s="110">
        <v>7.1</v>
      </c>
      <c r="S21" s="111">
        <v>46.4</v>
      </c>
      <c r="T21" s="110">
        <v>19.3</v>
      </c>
      <c r="U21" s="110">
        <v>13.8</v>
      </c>
      <c r="V21" s="110">
        <v>157.8</v>
      </c>
      <c r="W21" s="110">
        <v>87.9</v>
      </c>
      <c r="X21" s="110">
        <v>23.6</v>
      </c>
      <c r="Y21" s="110">
        <v>63.50000000000006</v>
      </c>
      <c r="Z21" s="121">
        <v>193.4</v>
      </c>
      <c r="AA21" s="121">
        <v>49</v>
      </c>
      <c r="AB21" s="122">
        <v>31.8</v>
      </c>
      <c r="AC21" s="110">
        <v>25.4</v>
      </c>
      <c r="AD21" s="121">
        <v>81.4</v>
      </c>
      <c r="AE21" s="160">
        <v>172.3</v>
      </c>
      <c r="AF21" s="110">
        <v>75</v>
      </c>
      <c r="AG21" s="110">
        <v>95.50000000000006</v>
      </c>
      <c r="AH21" s="110">
        <v>19.4</v>
      </c>
      <c r="AI21" s="177">
        <v>7.699999999999932</v>
      </c>
      <c r="AJ21" s="110">
        <v>9.399999999999977</v>
      </c>
      <c r="AK21" s="110">
        <v>10.4</v>
      </c>
      <c r="AL21" s="110">
        <v>14.2</v>
      </c>
      <c r="AM21" s="110">
        <v>26.1</v>
      </c>
      <c r="AN21" s="119">
        <v>41.1</v>
      </c>
      <c r="AO21" s="111">
        <v>31.6</v>
      </c>
      <c r="AP21" s="159">
        <v>-49.2</v>
      </c>
      <c r="AQ21" s="110">
        <v>2.2</v>
      </c>
      <c r="AR21" s="127">
        <v>32.1</v>
      </c>
      <c r="AS21" s="110">
        <v>26.5</v>
      </c>
      <c r="AT21" s="163">
        <v>6.7</v>
      </c>
      <c r="AU21" s="110">
        <v>29.2</v>
      </c>
      <c r="AV21" s="110">
        <v>12.6</v>
      </c>
      <c r="AW21" s="111">
        <v>5</v>
      </c>
      <c r="AX21" s="111">
        <v>2.1</v>
      </c>
      <c r="AY21" s="110">
        <v>20.4</v>
      </c>
      <c r="AZ21" s="165">
        <v>11.8</v>
      </c>
      <c r="BA21" s="110">
        <v>1.1999999999999993</v>
      </c>
      <c r="BB21" s="160">
        <v>8.700000000000001</v>
      </c>
      <c r="BC21" s="110">
        <v>3</v>
      </c>
      <c r="BD21" s="174">
        <v>3.5</v>
      </c>
      <c r="BE21" s="116">
        <v>8</v>
      </c>
      <c r="BF21" s="160">
        <v>12.29999999999999</v>
      </c>
      <c r="BG21" s="111">
        <v>13.5</v>
      </c>
      <c r="BH21" s="110">
        <v>31.999999999999986</v>
      </c>
      <c r="BI21" s="160">
        <v>9.900000000000006</v>
      </c>
      <c r="BJ21" s="110">
        <v>18.200000000000017</v>
      </c>
      <c r="BK21" s="110">
        <v>24.59999999999998</v>
      </c>
      <c r="BL21" s="122">
        <v>5.699999999999999</v>
      </c>
      <c r="BM21" s="110">
        <v>5.1</v>
      </c>
      <c r="BN21" s="110">
        <v>11.1</v>
      </c>
      <c r="BO21" s="110">
        <v>10.799999999999997</v>
      </c>
      <c r="BP21" s="111">
        <v>3.700000000000003</v>
      </c>
      <c r="BQ21" s="110">
        <v>17.700000000000003</v>
      </c>
      <c r="BR21" s="160">
        <v>7.899999999999999</v>
      </c>
      <c r="BS21" s="160">
        <v>7.400000000000006</v>
      </c>
      <c r="BT21" s="160">
        <v>8.100000000000009</v>
      </c>
      <c r="BU21" s="110">
        <v>80.49999999999999</v>
      </c>
      <c r="BV21" s="110">
        <v>103.30000000000001</v>
      </c>
      <c r="BW21" s="111">
        <v>22</v>
      </c>
      <c r="BX21" s="166">
        <v>24.22</v>
      </c>
      <c r="BY21" s="121">
        <v>2.3800000000000026</v>
      </c>
      <c r="BZ21" s="160">
        <v>26.1</v>
      </c>
      <c r="CA21" s="110">
        <v>15.399999999999991</v>
      </c>
      <c r="CB21" s="110">
        <v>93.9</v>
      </c>
      <c r="CC21" s="160">
        <v>6.5</v>
      </c>
      <c r="CD21" s="160">
        <v>3.6999999999999886</v>
      </c>
      <c r="CE21" s="160">
        <v>3.400000000000034</v>
      </c>
      <c r="CF21" s="110">
        <v>4.19999999999996</v>
      </c>
      <c r="CG21" s="160">
        <v>1.0000000000000284</v>
      </c>
      <c r="CH21" s="160">
        <v>4.499999999999972</v>
      </c>
      <c r="CI21" s="111">
        <v>5.400000000000006</v>
      </c>
      <c r="CJ21" s="122">
        <v>0.1</v>
      </c>
      <c r="CK21" s="110">
        <v>0.30000000000000004</v>
      </c>
      <c r="CL21" s="121">
        <v>4.499999999999999</v>
      </c>
      <c r="CM21" s="127">
        <v>0.10000000000000053</v>
      </c>
      <c r="CN21" s="160">
        <v>1.0999999999999996</v>
      </c>
      <c r="CO21" s="110">
        <v>7.399999999999999</v>
      </c>
      <c r="CP21" s="110">
        <v>1.8000000000000025</v>
      </c>
      <c r="CQ21" s="160">
        <v>1.3000000000000007</v>
      </c>
      <c r="CR21" s="160">
        <v>13.5</v>
      </c>
      <c r="CS21" s="160">
        <v>24.4</v>
      </c>
      <c r="CT21" s="160">
        <v>8.900000000000006</v>
      </c>
      <c r="CU21" s="110">
        <v>14.099999999999994</v>
      </c>
      <c r="CV21" s="122">
        <v>8.6</v>
      </c>
      <c r="CW21" s="110">
        <v>9.300000000000002</v>
      </c>
      <c r="CX21" s="121">
        <v>20.3</v>
      </c>
      <c r="CY21" s="111">
        <v>0.09999999999999432</v>
      </c>
      <c r="CZ21" s="111">
        <v>1</v>
      </c>
      <c r="DA21" s="160">
        <v>11.800000000000011</v>
      </c>
      <c r="DB21" s="111">
        <v>0.16099999999998715</v>
      </c>
      <c r="DC21" s="167">
        <v>1.2000000000000028</v>
      </c>
      <c r="DD21" s="160">
        <v>13.543999999999997</v>
      </c>
      <c r="DE21" s="160">
        <v>0.1910000000000025</v>
      </c>
      <c r="DF21" s="110">
        <v>0.5</v>
      </c>
      <c r="DG21" s="126">
        <v>13.903999999999996</v>
      </c>
      <c r="DH21" s="122">
        <v>15.3</v>
      </c>
      <c r="DI21" s="121">
        <v>10.599999999999998</v>
      </c>
      <c r="DJ21" s="127">
        <v>37.300000000000004</v>
      </c>
      <c r="DK21" s="169">
        <v>15.899999999999991</v>
      </c>
      <c r="DL21" s="127">
        <v>22.700000000000017</v>
      </c>
      <c r="DM21" s="156">
        <v>34.80000000000001</v>
      </c>
      <c r="DN21" s="160">
        <v>15.399999999999977</v>
      </c>
      <c r="DO21" s="160">
        <v>16.19999999999999</v>
      </c>
      <c r="DP21" s="111">
        <v>44.4</v>
      </c>
      <c r="DQ21" s="110">
        <v>15.1</v>
      </c>
      <c r="DR21" s="160">
        <v>15.599999999999994</v>
      </c>
      <c r="DS21" s="160">
        <v>44.099999999999994</v>
      </c>
      <c r="DT21" s="166">
        <v>15.3</v>
      </c>
      <c r="DU21" s="160">
        <v>12.3</v>
      </c>
      <c r="DV21" s="110">
        <v>18.199999999999996</v>
      </c>
      <c r="DW21" s="118">
        <v>12.20000000000001</v>
      </c>
      <c r="DX21" s="160">
        <v>12.099999999999987</v>
      </c>
      <c r="DY21" s="160">
        <v>40.900000000000006</v>
      </c>
      <c r="DZ21" s="160">
        <v>13.599999999999994</v>
      </c>
      <c r="EA21" s="156">
        <v>14.799999999999983</v>
      </c>
      <c r="EB21" s="156">
        <v>19.600000000000023</v>
      </c>
      <c r="EC21" s="160">
        <v>13.999999999999972</v>
      </c>
      <c r="ED21" s="160">
        <v>13.700000000000017</v>
      </c>
      <c r="EE21" s="170">
        <v>59.60000000000002</v>
      </c>
      <c r="EF21" s="166">
        <v>14.899999999999999</v>
      </c>
      <c r="EG21" s="110">
        <v>5.700000000000003</v>
      </c>
      <c r="EH21" s="160">
        <v>16</v>
      </c>
      <c r="EI21" s="160">
        <v>2.6000000000000014</v>
      </c>
      <c r="EJ21" s="160">
        <v>2.5999999999999943</v>
      </c>
      <c r="EK21" s="160">
        <v>17.900000000000006</v>
      </c>
      <c r="EL21" s="160">
        <v>1.2999999999999972</v>
      </c>
      <c r="EM21" s="160">
        <v>2.200000000000003</v>
      </c>
      <c r="EN21" s="156">
        <v>7.099999999999994</v>
      </c>
      <c r="EO21" s="194">
        <v>1.1000000000000085</v>
      </c>
      <c r="EP21" s="156">
        <v>1</v>
      </c>
      <c r="EQ21" s="156">
        <v>25.19999999999999</v>
      </c>
      <c r="ER21" s="119">
        <v>0.4</v>
      </c>
      <c r="ES21" s="111">
        <v>0</v>
      </c>
      <c r="ET21" s="111">
        <v>32.800000000000004</v>
      </c>
      <c r="EU21" s="156">
        <v>0.29999999999999716</v>
      </c>
      <c r="EV21" s="111">
        <v>0.10000000000000142</v>
      </c>
      <c r="EW21" s="111">
        <v>29.9</v>
      </c>
      <c r="EX21" s="111">
        <v>0.10000000000000142</v>
      </c>
      <c r="EY21" s="111">
        <v>1.8999999999999986</v>
      </c>
      <c r="EZ21" s="156">
        <v>16.299999999999997</v>
      </c>
      <c r="FA21" s="111">
        <v>6.5</v>
      </c>
      <c r="FB21" s="156">
        <v>1.7999999999999972</v>
      </c>
      <c r="FC21" s="156">
        <v>10.900000000000006</v>
      </c>
      <c r="FD21" s="119">
        <v>1.8</v>
      </c>
      <c r="FE21" s="111">
        <v>1.4999999999999998</v>
      </c>
      <c r="FF21" s="111">
        <v>15.399999999999999</v>
      </c>
      <c r="FG21" s="111">
        <v>1.5</v>
      </c>
      <c r="FH21" s="111">
        <v>1.5999999999999979</v>
      </c>
      <c r="FI21" s="111">
        <v>22.700000000000003</v>
      </c>
      <c r="FJ21" s="111">
        <v>1.7000000000000028</v>
      </c>
      <c r="FK21" s="111">
        <v>1.6999999999999957</v>
      </c>
      <c r="FL21" s="156">
        <v>21.000000000000007</v>
      </c>
      <c r="FM21" s="111">
        <v>1.7000000000000028</v>
      </c>
      <c r="FN21" s="156">
        <v>0.29999999999999716</v>
      </c>
      <c r="FO21" s="121">
        <v>22.299999999999983</v>
      </c>
      <c r="FP21" s="119">
        <v>0.4</v>
      </c>
      <c r="FQ21" s="111">
        <v>0</v>
      </c>
      <c r="FR21" s="110">
        <v>43.7</v>
      </c>
      <c r="FS21" s="111">
        <v>0</v>
      </c>
      <c r="FT21" s="110">
        <v>0</v>
      </c>
      <c r="FU21" s="111">
        <v>12.999999999999993</v>
      </c>
      <c r="FV21" s="118">
        <v>0.9000000000000057</v>
      </c>
      <c r="FW21" s="111">
        <v>0</v>
      </c>
      <c r="FX21" s="110">
        <v>21.69999999999999</v>
      </c>
      <c r="FY21" s="111">
        <v>-0.09999999999999432</v>
      </c>
      <c r="FZ21" s="110">
        <v>0.20000000000000284</v>
      </c>
      <c r="GA21" s="111">
        <v>18.4</v>
      </c>
      <c r="GB21" s="119">
        <v>0.4</v>
      </c>
      <c r="GC21" s="111">
        <v>0.19999999999999996</v>
      </c>
      <c r="GD21" s="111">
        <v>18.099999999999998</v>
      </c>
      <c r="GE21" s="172">
        <v>0.10000000000000142</v>
      </c>
      <c r="GF21" s="111">
        <v>0</v>
      </c>
      <c r="GG21" s="111">
        <v>76.60000000000001</v>
      </c>
      <c r="GH21" s="111">
        <v>0.29999999999998295</v>
      </c>
      <c r="GI21" s="110">
        <v>0</v>
      </c>
      <c r="GJ21" s="111">
        <v>66.10000000000002</v>
      </c>
      <c r="GK21" s="110">
        <v>0.09999999999999432</v>
      </c>
      <c r="GL21" s="110">
        <v>1.799999999999983</v>
      </c>
      <c r="GM21" s="110">
        <v>48.900000000000034</v>
      </c>
      <c r="GN21" s="76">
        <v>0.1</v>
      </c>
      <c r="GO21" s="43">
        <v>0.1</v>
      </c>
      <c r="GP21" s="47">
        <v>34.599999999999994</v>
      </c>
      <c r="GQ21" s="72">
        <v>0</v>
      </c>
      <c r="GR21" s="47">
        <v>0.29999999999999716</v>
      </c>
      <c r="GS21" s="47">
        <v>96.6</v>
      </c>
      <c r="GT21" s="109">
        <v>0</v>
      </c>
      <c r="GU21" s="45">
        <v>0.10000000000002274</v>
      </c>
      <c r="GV21" s="45">
        <v>23.799999999999983</v>
      </c>
      <c r="GW21" s="45">
        <v>0.4000000000000057</v>
      </c>
      <c r="GX21" s="45">
        <v>0.6999999999999886</v>
      </c>
      <c r="GY21" s="45">
        <v>46.10000000000002</v>
      </c>
      <c r="GZ21" s="130">
        <v>0.1</v>
      </c>
      <c r="HA21" s="47">
        <v>0</v>
      </c>
      <c r="HB21" s="45">
        <v>29.6</v>
      </c>
      <c r="HC21" s="47">
        <v>0</v>
      </c>
      <c r="HD21" s="45">
        <v>0.19999999999999574</v>
      </c>
      <c r="HE21" s="45">
        <v>40.9</v>
      </c>
      <c r="HF21" s="47">
        <v>0</v>
      </c>
      <c r="HG21" s="45">
        <v>1.6000000000000085</v>
      </c>
      <c r="HH21" s="45">
        <v>30.299999999999997</v>
      </c>
      <c r="HI21" s="47">
        <v>0.8999999999999915</v>
      </c>
      <c r="HJ21" s="47">
        <v>2.1000000000000085</v>
      </c>
      <c r="HK21" s="45">
        <v>97.79999999999997</v>
      </c>
      <c r="HL21" s="130">
        <v>0.3</v>
      </c>
      <c r="HM21" s="72">
        <v>0.10000000000000003</v>
      </c>
      <c r="HN21" s="72">
        <v>60.5</v>
      </c>
    </row>
    <row r="22" spans="1:222" s="34" customFormat="1" ht="30.75" customHeight="1">
      <c r="A22" s="160">
        <v>41.20000000000002</v>
      </c>
      <c r="B22" s="182" t="s">
        <v>26</v>
      </c>
      <c r="C22" s="183"/>
      <c r="D22" s="121">
        <f>D5-D10-D19</f>
        <v>16.3</v>
      </c>
      <c r="E22" s="121">
        <f aca="true" t="shared" si="35" ref="E22:AA22">E5-E10-E19</f>
        <v>0.7999999999999936</v>
      </c>
      <c r="F22" s="121">
        <f t="shared" si="35"/>
        <v>128.09999999999997</v>
      </c>
      <c r="G22" s="121">
        <f t="shared" si="35"/>
        <v>-32.49999999999999</v>
      </c>
      <c r="H22" s="121">
        <f t="shared" si="35"/>
        <v>99</v>
      </c>
      <c r="I22" s="121">
        <f t="shared" si="35"/>
        <v>-31.10000000000008</v>
      </c>
      <c r="J22" s="121">
        <f t="shared" si="35"/>
        <v>-40.19999999999999</v>
      </c>
      <c r="K22" s="121">
        <f t="shared" si="35"/>
        <v>135.0999999999999</v>
      </c>
      <c r="L22" s="121">
        <f t="shared" si="35"/>
        <v>55.70000000000016</v>
      </c>
      <c r="M22" s="121">
        <f t="shared" si="35"/>
        <v>-50.60000000000008</v>
      </c>
      <c r="N22" s="121">
        <f t="shared" si="35"/>
        <v>-32.79999999999987</v>
      </c>
      <c r="O22" s="121">
        <f t="shared" si="35"/>
        <v>97.39999999999993</v>
      </c>
      <c r="P22" s="165">
        <f t="shared" si="35"/>
        <v>167.60000000000002</v>
      </c>
      <c r="Q22" s="121">
        <f t="shared" si="35"/>
        <v>22.999999999999986</v>
      </c>
      <c r="R22" s="121">
        <f t="shared" si="35"/>
        <v>-97.50000000000003</v>
      </c>
      <c r="S22" s="121">
        <f t="shared" si="35"/>
        <v>143.30000000000004</v>
      </c>
      <c r="T22" s="121">
        <f t="shared" si="35"/>
        <v>15.099999999999994</v>
      </c>
      <c r="U22" s="121">
        <f t="shared" si="35"/>
        <v>-39.10000000000011</v>
      </c>
      <c r="V22" s="121">
        <f t="shared" si="35"/>
        <v>188.60000000000005</v>
      </c>
      <c r="W22" s="121">
        <f t="shared" si="35"/>
        <v>-69.30000000000007</v>
      </c>
      <c r="X22" s="121">
        <f t="shared" si="35"/>
        <v>55.699999999999854</v>
      </c>
      <c r="Y22" s="121">
        <f t="shared" si="35"/>
        <v>-143.70000000000113</v>
      </c>
      <c r="Z22" s="121">
        <f t="shared" si="35"/>
        <v>-63.399999999999096</v>
      </c>
      <c r="AA22" s="121">
        <f t="shared" si="35"/>
        <v>-50.700000000000045</v>
      </c>
      <c r="AB22" s="113">
        <f aca="true" t="shared" si="36" ref="AB22:AN22">AB18-AB19</f>
        <v>-57.09999999999993</v>
      </c>
      <c r="AC22" s="108">
        <f t="shared" si="36"/>
        <v>-102.10000000000004</v>
      </c>
      <c r="AD22" s="108">
        <f t="shared" si="36"/>
        <v>157.50000000000006</v>
      </c>
      <c r="AE22" s="108">
        <f t="shared" si="36"/>
        <v>-23.100000000000023</v>
      </c>
      <c r="AF22" s="108">
        <f t="shared" si="36"/>
        <v>-50.80000000000004</v>
      </c>
      <c r="AG22" s="108">
        <f t="shared" si="36"/>
        <v>36.80000000000014</v>
      </c>
      <c r="AH22" s="108">
        <f t="shared" si="36"/>
        <v>-100.30000000000001</v>
      </c>
      <c r="AI22" s="108">
        <f t="shared" si="36"/>
        <v>-97.49999999999937</v>
      </c>
      <c r="AJ22" s="108">
        <f t="shared" si="36"/>
        <v>-78.10000000000002</v>
      </c>
      <c r="AK22" s="116">
        <f t="shared" si="36"/>
        <v>-188.0000000000001</v>
      </c>
      <c r="AL22" s="116">
        <f t="shared" si="36"/>
        <v>328.40000000000026</v>
      </c>
      <c r="AM22" s="116">
        <f t="shared" si="36"/>
        <v>-187.40000000000074</v>
      </c>
      <c r="AN22" s="117">
        <f t="shared" si="36"/>
        <v>12.799999999999933</v>
      </c>
      <c r="AO22" s="124">
        <f>AO18-AO19</f>
        <v>-95.80000000000005</v>
      </c>
      <c r="AP22" s="124">
        <f>AP5-AP10-AP19</f>
        <v>57.40000000000016</v>
      </c>
      <c r="AQ22" s="124">
        <f>AQ5-AQ10-AQ19</f>
        <v>-199.89999999999998</v>
      </c>
      <c r="AR22" s="124">
        <f>AR5-AR10-AR19</f>
        <v>-109.80000000000001</v>
      </c>
      <c r="AS22" s="124">
        <f>AS5-AS10-AS19</f>
        <v>-119.89999999999992</v>
      </c>
      <c r="AT22" s="124">
        <f>AT18-AT19</f>
        <v>-198.7</v>
      </c>
      <c r="AU22" s="124">
        <f>AU18-AU19</f>
        <v>-106.89999999999941</v>
      </c>
      <c r="AV22" s="124">
        <f aca="true" t="shared" si="37" ref="AV22:DG22">AV5-AV10-AV19</f>
        <v>-53.70000000000115</v>
      </c>
      <c r="AW22" s="124">
        <f t="shared" si="37"/>
        <v>-152.59999999999914</v>
      </c>
      <c r="AX22" s="124">
        <f t="shared" si="37"/>
        <v>-131.49999999999991</v>
      </c>
      <c r="AY22" s="124">
        <f t="shared" si="37"/>
        <v>-98.40000000000012</v>
      </c>
      <c r="AZ22" s="188">
        <f t="shared" si="37"/>
        <v>45.099999999999994</v>
      </c>
      <c r="BA22" s="124">
        <f t="shared" si="37"/>
        <v>-121.39999999999986</v>
      </c>
      <c r="BB22" s="124">
        <f t="shared" si="37"/>
        <v>5.699999999999889</v>
      </c>
      <c r="BC22" s="124">
        <f t="shared" si="37"/>
        <v>-119.4000000000001</v>
      </c>
      <c r="BD22" s="124">
        <f t="shared" si="37"/>
        <v>-118.89999999999972</v>
      </c>
      <c r="BE22" s="124">
        <f t="shared" si="37"/>
        <v>-93.80000000000048</v>
      </c>
      <c r="BF22" s="124">
        <f t="shared" si="37"/>
        <v>-126.29999999999998</v>
      </c>
      <c r="BG22" s="124">
        <f t="shared" si="37"/>
        <v>-6.1000000000000085</v>
      </c>
      <c r="BH22" s="124">
        <f t="shared" si="37"/>
        <v>-33.200000000000855</v>
      </c>
      <c r="BI22" s="124">
        <f t="shared" si="37"/>
        <v>-103.30000000000004</v>
      </c>
      <c r="BJ22" s="124">
        <f t="shared" si="37"/>
        <v>-73.20000000000053</v>
      </c>
      <c r="BK22" s="124">
        <f t="shared" si="37"/>
        <v>-173.799999999999</v>
      </c>
      <c r="BL22" s="188">
        <f t="shared" si="37"/>
        <v>5.700000000000031</v>
      </c>
      <c r="BM22" s="124">
        <f t="shared" si="37"/>
        <v>-97.90000000000003</v>
      </c>
      <c r="BN22" s="124">
        <f t="shared" si="37"/>
        <v>297.20000000000005</v>
      </c>
      <c r="BO22" s="124">
        <f t="shared" si="37"/>
        <v>-175.7000000000005</v>
      </c>
      <c r="BP22" s="124">
        <f t="shared" si="37"/>
        <v>-5.699999999999804</v>
      </c>
      <c r="BQ22" s="124">
        <f t="shared" si="37"/>
        <v>49.20000000000006</v>
      </c>
      <c r="BR22" s="124">
        <f t="shared" si="37"/>
        <v>-76.89999999999978</v>
      </c>
      <c r="BS22" s="124">
        <f t="shared" si="37"/>
        <v>-74.70000000000013</v>
      </c>
      <c r="BT22" s="124">
        <f t="shared" si="37"/>
        <v>83.59999999999961</v>
      </c>
      <c r="BU22" s="124">
        <f t="shared" si="37"/>
        <v>-62.39999999999942</v>
      </c>
      <c r="BV22" s="124">
        <f t="shared" si="37"/>
        <v>114.00000000000028</v>
      </c>
      <c r="BW22" s="124">
        <f t="shared" si="37"/>
        <v>-350.3000000000003</v>
      </c>
      <c r="BX22" s="188">
        <f t="shared" si="37"/>
        <v>110.21000000000008</v>
      </c>
      <c r="BY22" s="124">
        <f t="shared" si="37"/>
        <v>-105.01000000000005</v>
      </c>
      <c r="BZ22" s="124">
        <f t="shared" si="37"/>
        <v>186.80000000000018</v>
      </c>
      <c r="CA22" s="124">
        <f t="shared" si="37"/>
        <v>-70.90000000000008</v>
      </c>
      <c r="CB22" s="124">
        <f t="shared" si="37"/>
        <v>98.10000000000053</v>
      </c>
      <c r="CC22" s="124">
        <f t="shared" si="37"/>
        <v>-5.900000000000091</v>
      </c>
      <c r="CD22" s="124">
        <f t="shared" si="37"/>
        <v>-112.60000000000048</v>
      </c>
      <c r="CE22" s="124">
        <f t="shared" si="37"/>
        <v>-66.49999999999994</v>
      </c>
      <c r="CF22" s="124">
        <f t="shared" si="37"/>
        <v>-39.20000000000006</v>
      </c>
      <c r="CG22" s="124">
        <f t="shared" si="37"/>
        <v>-102.00000000000048</v>
      </c>
      <c r="CH22" s="124">
        <f t="shared" si="37"/>
        <v>92.32495000000071</v>
      </c>
      <c r="CI22" s="124">
        <f t="shared" si="37"/>
        <v>-106.32494999999957</v>
      </c>
      <c r="CJ22" s="188">
        <f t="shared" si="37"/>
        <v>20.299999999999997</v>
      </c>
      <c r="CK22" s="124">
        <f t="shared" si="37"/>
        <v>-43.60000000000002</v>
      </c>
      <c r="CL22" s="124">
        <f t="shared" si="37"/>
        <v>258.3000000000003</v>
      </c>
      <c r="CM22" s="124">
        <f t="shared" si="37"/>
        <v>-67.40000000000042</v>
      </c>
      <c r="CN22" s="124">
        <f t="shared" si="37"/>
        <v>72.30000000000027</v>
      </c>
      <c r="CO22" s="124">
        <f t="shared" si="37"/>
        <v>-46.40000000000013</v>
      </c>
      <c r="CP22" s="124">
        <f t="shared" si="37"/>
        <v>24.300000000000082</v>
      </c>
      <c r="CQ22" s="124">
        <f t="shared" si="37"/>
        <v>-45.999999999999645</v>
      </c>
      <c r="CR22" s="124">
        <f t="shared" si="37"/>
        <v>-12.000000000000568</v>
      </c>
      <c r="CS22" s="124">
        <f t="shared" si="37"/>
        <v>-245.99999999999986</v>
      </c>
      <c r="CT22" s="124">
        <f t="shared" si="37"/>
        <v>-112.69999999999922</v>
      </c>
      <c r="CU22" s="124">
        <f t="shared" si="37"/>
        <v>-197.39999999999944</v>
      </c>
      <c r="CV22" s="188">
        <f t="shared" si="37"/>
        <v>65.10000000000004</v>
      </c>
      <c r="CW22" s="124">
        <f t="shared" si="37"/>
        <v>-125.99999999999987</v>
      </c>
      <c r="CX22" s="124">
        <f t="shared" si="37"/>
        <v>112.59999999999992</v>
      </c>
      <c r="CY22" s="124">
        <f t="shared" si="37"/>
        <v>-76.90000000000032</v>
      </c>
      <c r="CZ22" s="124">
        <f t="shared" si="37"/>
        <v>-3.599999999999639</v>
      </c>
      <c r="DA22" s="124">
        <f t="shared" si="37"/>
        <v>-147.6999999999999</v>
      </c>
      <c r="DB22" s="124">
        <f t="shared" si="37"/>
        <v>-27.43500000000047</v>
      </c>
      <c r="DC22" s="124">
        <f t="shared" si="37"/>
        <v>-16.112999999998905</v>
      </c>
      <c r="DD22" s="124">
        <f t="shared" si="37"/>
        <v>38.14399999999928</v>
      </c>
      <c r="DE22" s="124">
        <f t="shared" si="37"/>
        <v>-145.19999999999945</v>
      </c>
      <c r="DF22" s="124">
        <f t="shared" si="37"/>
        <v>-96.80000000000143</v>
      </c>
      <c r="DG22" s="217">
        <f t="shared" si="37"/>
        <v>-238.6959999999998</v>
      </c>
      <c r="DH22" s="188">
        <f aca="true" t="shared" si="38" ref="DH22:DS22">DH5-DH10-DH19</f>
        <v>59.30000000000005</v>
      </c>
      <c r="DI22" s="124">
        <f t="shared" si="38"/>
        <v>-117.80000000000008</v>
      </c>
      <c r="DJ22" s="124">
        <f t="shared" si="38"/>
        <v>202.10000000000022</v>
      </c>
      <c r="DK22" s="124">
        <f t="shared" si="38"/>
        <v>-114.59999999999951</v>
      </c>
      <c r="DL22" s="124">
        <f t="shared" si="38"/>
        <v>44.09999999999931</v>
      </c>
      <c r="DM22" s="124">
        <f t="shared" si="38"/>
        <v>-90.49999999999906</v>
      </c>
      <c r="DN22" s="124">
        <f t="shared" si="38"/>
        <v>-21.39999999999995</v>
      </c>
      <c r="DO22" s="124">
        <f t="shared" si="38"/>
        <v>-64.50000000000023</v>
      </c>
      <c r="DP22" s="124">
        <f t="shared" si="38"/>
        <v>73.99999999999878</v>
      </c>
      <c r="DQ22" s="124">
        <f t="shared" si="38"/>
        <v>-123.1999999999999</v>
      </c>
      <c r="DR22" s="124">
        <f t="shared" si="38"/>
        <v>-92.69999999999979</v>
      </c>
      <c r="DS22" s="124">
        <f t="shared" si="38"/>
        <v>-135.0999999999997</v>
      </c>
      <c r="DT22" s="188">
        <f aca="true" t="shared" si="39" ref="DT22:FZ22">DT5-DT10-DT19</f>
        <v>-19.399999999999977</v>
      </c>
      <c r="DU22" s="124">
        <f t="shared" si="39"/>
        <v>-90.9</v>
      </c>
      <c r="DV22" s="124">
        <f t="shared" si="39"/>
        <v>167.4</v>
      </c>
      <c r="DW22" s="124">
        <f t="shared" si="39"/>
        <v>-135.20000000000022</v>
      </c>
      <c r="DX22" s="124">
        <f t="shared" si="39"/>
        <v>17.400000000000254</v>
      </c>
      <c r="DY22" s="124">
        <f t="shared" si="39"/>
        <v>-150.80000000000018</v>
      </c>
      <c r="DZ22" s="124">
        <f t="shared" si="39"/>
        <v>-11.799999999999926</v>
      </c>
      <c r="EA22" s="124">
        <f t="shared" si="39"/>
        <v>-46.19999999999888</v>
      </c>
      <c r="EB22" s="124">
        <f t="shared" si="39"/>
        <v>14.899999999998045</v>
      </c>
      <c r="EC22" s="124">
        <f t="shared" si="39"/>
        <v>-208.9999999999993</v>
      </c>
      <c r="ED22" s="124">
        <f t="shared" si="39"/>
        <v>-45.79999999999998</v>
      </c>
      <c r="EE22" s="217">
        <f t="shared" si="39"/>
        <v>-68.49999999999841</v>
      </c>
      <c r="EF22" s="188">
        <f t="shared" si="39"/>
        <v>96.99999999999993</v>
      </c>
      <c r="EG22" s="124">
        <f t="shared" si="39"/>
        <v>-68.2999999999998</v>
      </c>
      <c r="EH22" s="124">
        <f t="shared" si="39"/>
        <v>242.9000000000002</v>
      </c>
      <c r="EI22" s="124">
        <f t="shared" si="39"/>
        <v>-71.89999999999961</v>
      </c>
      <c r="EJ22" s="124">
        <f t="shared" si="39"/>
        <v>18.199999999999164</v>
      </c>
      <c r="EK22" s="124">
        <f t="shared" si="39"/>
        <v>-193.60000000000025</v>
      </c>
      <c r="EL22" s="124">
        <f t="shared" si="39"/>
        <v>19.700000000000372</v>
      </c>
      <c r="EM22" s="124">
        <f t="shared" si="39"/>
        <v>3.0000000000014353</v>
      </c>
      <c r="EN22" s="124">
        <f t="shared" si="39"/>
        <v>-60.500000000001165</v>
      </c>
      <c r="EO22" s="124">
        <f t="shared" si="39"/>
        <v>-58.599999999998445</v>
      </c>
      <c r="EP22" s="124">
        <f t="shared" si="39"/>
        <v>39.59999999999968</v>
      </c>
      <c r="EQ22" s="124">
        <f t="shared" si="39"/>
        <v>-463.3999999999999</v>
      </c>
      <c r="ER22" s="188">
        <f t="shared" si="39"/>
        <v>159.69999999999982</v>
      </c>
      <c r="ES22" s="124">
        <f t="shared" si="39"/>
        <v>-56.300000000000196</v>
      </c>
      <c r="ET22" s="124">
        <f t="shared" si="39"/>
        <v>160.50000000000028</v>
      </c>
      <c r="EU22" s="124">
        <f t="shared" si="39"/>
        <v>-53.20000000000029</v>
      </c>
      <c r="EV22" s="124">
        <f t="shared" si="39"/>
        <v>12.800000000000551</v>
      </c>
      <c r="EW22" s="124">
        <f t="shared" si="39"/>
        <v>-130.10000000000005</v>
      </c>
      <c r="EX22" s="124">
        <f t="shared" si="39"/>
        <v>88.20000000000024</v>
      </c>
      <c r="EY22" s="124">
        <f t="shared" si="39"/>
        <v>89.1000000000005</v>
      </c>
      <c r="EZ22" s="124">
        <f t="shared" si="39"/>
        <v>9.99999999999801</v>
      </c>
      <c r="FA22" s="124">
        <f t="shared" si="39"/>
        <v>25.500000000001478</v>
      </c>
      <c r="FB22" s="124">
        <f t="shared" si="39"/>
        <v>-11.100000000001558</v>
      </c>
      <c r="FC22" s="124">
        <f t="shared" si="39"/>
        <v>-1054.4000000000005</v>
      </c>
      <c r="FD22" s="188">
        <f t="shared" si="39"/>
        <v>140.10000000000005</v>
      </c>
      <c r="FE22" s="124">
        <f t="shared" si="39"/>
        <v>-135.79999999999995</v>
      </c>
      <c r="FF22" s="124">
        <f t="shared" si="39"/>
        <v>48.29999999999944</v>
      </c>
      <c r="FG22" s="124">
        <f t="shared" si="39"/>
        <v>-111.59999999999957</v>
      </c>
      <c r="FH22" s="124">
        <f t="shared" si="39"/>
        <v>-39.00000000000048</v>
      </c>
      <c r="FI22" s="124">
        <f t="shared" si="39"/>
        <v>-199.1999999999992</v>
      </c>
      <c r="FJ22" s="124">
        <f t="shared" si="39"/>
        <v>-30.380000000000507</v>
      </c>
      <c r="FK22" s="124">
        <f t="shared" si="39"/>
        <v>-33.22000000000054</v>
      </c>
      <c r="FL22" s="124">
        <f t="shared" si="39"/>
        <v>-136.69999999999948</v>
      </c>
      <c r="FM22" s="124">
        <f t="shared" si="39"/>
        <v>-169.39999999999992</v>
      </c>
      <c r="FN22" s="124">
        <f t="shared" si="39"/>
        <v>-167.49999999999926</v>
      </c>
      <c r="FO22" s="124">
        <f t="shared" si="39"/>
        <v>-629.0000000000007</v>
      </c>
      <c r="FP22" s="188">
        <f t="shared" si="39"/>
        <v>-42.90000000000012</v>
      </c>
      <c r="FQ22" s="124">
        <f t="shared" si="39"/>
        <v>-169.69999999999993</v>
      </c>
      <c r="FR22" s="124">
        <f t="shared" si="39"/>
        <v>-67.80000000000001</v>
      </c>
      <c r="FS22" s="124">
        <f t="shared" si="39"/>
        <v>-147.09999999999985</v>
      </c>
      <c r="FT22" s="124">
        <f t="shared" si="39"/>
        <v>-208.4000000000002</v>
      </c>
      <c r="FU22" s="124">
        <f t="shared" si="39"/>
        <v>-504.6000000000008</v>
      </c>
      <c r="FV22" s="124">
        <f t="shared" si="39"/>
        <v>-568.0999999999988</v>
      </c>
      <c r="FW22" s="124">
        <f t="shared" si="39"/>
        <v>-232.7000000000005</v>
      </c>
      <c r="FX22" s="124">
        <f t="shared" si="39"/>
        <v>-597.8000000000004</v>
      </c>
      <c r="FY22" s="124">
        <f t="shared" si="39"/>
        <v>-467.70000000000016</v>
      </c>
      <c r="FZ22" s="124">
        <f t="shared" si="39"/>
        <v>-349.6000000000019</v>
      </c>
      <c r="GA22" s="124">
        <f>GA5-GA10-GA19</f>
        <v>-907.9999999999978</v>
      </c>
      <c r="GB22" s="188">
        <f>GB18-GB19</f>
        <v>-86.99999999999983</v>
      </c>
      <c r="GC22" s="124">
        <f aca="true" t="shared" si="40" ref="GC22:GL22">GC18-GC19</f>
        <v>-259.4</v>
      </c>
      <c r="GD22" s="124">
        <f t="shared" si="40"/>
        <v>-181.19999999999956</v>
      </c>
      <c r="GE22" s="124">
        <f t="shared" si="40"/>
        <v>-522.8000000000003</v>
      </c>
      <c r="GF22" s="124">
        <f t="shared" si="40"/>
        <v>-347.5999999999998</v>
      </c>
      <c r="GG22" s="124">
        <f t="shared" si="40"/>
        <v>-415.8800000000009</v>
      </c>
      <c r="GH22" s="124">
        <f t="shared" si="40"/>
        <v>-336.72000000000025</v>
      </c>
      <c r="GI22" s="124">
        <f t="shared" si="40"/>
        <v>-135.29999999999995</v>
      </c>
      <c r="GJ22" s="124">
        <f t="shared" si="40"/>
        <v>-279.19999999999993</v>
      </c>
      <c r="GK22" s="124">
        <f t="shared" si="40"/>
        <v>-233.59999999999937</v>
      </c>
      <c r="GL22" s="124">
        <f t="shared" si="40"/>
        <v>-192.29999999999902</v>
      </c>
      <c r="GM22" s="124">
        <v>-788.2000000000021</v>
      </c>
      <c r="GN22" s="117">
        <f aca="true" t="shared" si="41" ref="GN22:GV22">GN18-GN19</f>
        <v>56.399999999999864</v>
      </c>
      <c r="GO22" s="116">
        <f t="shared" si="41"/>
        <v>-97.69999999999999</v>
      </c>
      <c r="GP22" s="116">
        <f t="shared" si="41"/>
        <v>96.60000000000022</v>
      </c>
      <c r="GQ22" s="116">
        <f t="shared" si="41"/>
        <v>-303.3999999999995</v>
      </c>
      <c r="GR22" s="116">
        <f t="shared" si="41"/>
        <v>87.69999999999942</v>
      </c>
      <c r="GS22" s="116">
        <f t="shared" si="41"/>
        <v>-213.60000000000142</v>
      </c>
      <c r="GT22" s="116">
        <f t="shared" si="41"/>
        <v>-342.8000000000002</v>
      </c>
      <c r="GU22" s="116">
        <f t="shared" si="41"/>
        <v>-167.5999999999989</v>
      </c>
      <c r="GV22" s="116">
        <f t="shared" si="41"/>
        <v>-207.6179999999997</v>
      </c>
      <c r="GW22" s="116">
        <v>75.5169829999968</v>
      </c>
      <c r="GX22" s="62">
        <v>-88.3</v>
      </c>
      <c r="GY22" s="62">
        <v>-896.6000000000026</v>
      </c>
      <c r="GZ22" s="134">
        <v>249.39999999999966</v>
      </c>
      <c r="HA22" s="44">
        <v>-84.09999999999931</v>
      </c>
      <c r="HB22" s="44">
        <v>-63.80000000000081</v>
      </c>
      <c r="HC22" s="44">
        <v>269.00000000000205</v>
      </c>
      <c r="HD22" s="44">
        <v>-163.8</v>
      </c>
      <c r="HE22" s="44">
        <v>-359.2999999999994</v>
      </c>
      <c r="HF22" s="131">
        <v>-394.9000000000012</v>
      </c>
      <c r="HG22" s="131">
        <v>-165.30000000000007</v>
      </c>
      <c r="HH22" s="44">
        <v>-194.69999999999976</v>
      </c>
      <c r="HI22" s="44">
        <v>-154.7</v>
      </c>
      <c r="HJ22" s="44">
        <v>-348.9300000000002</v>
      </c>
      <c r="HK22" s="62">
        <v>-569.899999999999</v>
      </c>
      <c r="HL22" s="134">
        <v>-93.20000000000005</v>
      </c>
      <c r="HM22" s="131">
        <v>-173.6000000000002</v>
      </c>
      <c r="HN22" s="131">
        <v>547.9999999999995</v>
      </c>
    </row>
    <row r="23" spans="1:222" s="66" customFormat="1" ht="29.25" customHeight="1">
      <c r="A23" s="174">
        <v>39.900000000000034</v>
      </c>
      <c r="B23" s="182" t="s">
        <v>27</v>
      </c>
      <c r="C23" s="183" t="s">
        <v>2</v>
      </c>
      <c r="D23" s="124">
        <f>SUM(D24:D26)</f>
        <v>35.3</v>
      </c>
      <c r="E23" s="124">
        <f aca="true" t="shared" si="42" ref="E23:AA23">SUM(E24:E26)</f>
        <v>16.1</v>
      </c>
      <c r="F23" s="124">
        <f t="shared" si="42"/>
        <v>24.9</v>
      </c>
      <c r="G23" s="124">
        <f t="shared" si="42"/>
        <v>18.1</v>
      </c>
      <c r="H23" s="124">
        <f t="shared" si="42"/>
        <v>19.4</v>
      </c>
      <c r="I23" s="124">
        <f t="shared" si="42"/>
        <v>8.900000000000034</v>
      </c>
      <c r="J23" s="124">
        <f t="shared" si="42"/>
        <v>1.6999999999999744</v>
      </c>
      <c r="K23" s="124">
        <f t="shared" si="42"/>
        <v>-3.499999999999986</v>
      </c>
      <c r="L23" s="124">
        <f t="shared" si="42"/>
        <v>1.5</v>
      </c>
      <c r="M23" s="124">
        <f t="shared" si="42"/>
        <v>5.5</v>
      </c>
      <c r="N23" s="124">
        <f t="shared" si="42"/>
        <v>3.9000000000000057</v>
      </c>
      <c r="O23" s="124">
        <f t="shared" si="42"/>
        <v>28.1</v>
      </c>
      <c r="P23" s="188">
        <f t="shared" si="42"/>
        <v>47.8</v>
      </c>
      <c r="Q23" s="124">
        <f t="shared" si="42"/>
        <v>6.500000000000028</v>
      </c>
      <c r="R23" s="124">
        <f t="shared" si="42"/>
        <v>12.2</v>
      </c>
      <c r="S23" s="124">
        <f t="shared" si="42"/>
        <v>24.1</v>
      </c>
      <c r="T23" s="124">
        <f t="shared" si="42"/>
        <v>18</v>
      </c>
      <c r="U23" s="124">
        <f t="shared" si="42"/>
        <v>8.2</v>
      </c>
      <c r="V23" s="124">
        <f t="shared" si="42"/>
        <v>45.2</v>
      </c>
      <c r="W23" s="124">
        <f t="shared" si="42"/>
        <v>7.699999999999989</v>
      </c>
      <c r="X23" s="124">
        <f t="shared" si="42"/>
        <v>16.5</v>
      </c>
      <c r="Y23" s="124">
        <f t="shared" si="42"/>
        <v>-101.7</v>
      </c>
      <c r="Z23" s="124">
        <f t="shared" si="42"/>
        <v>-4.500000000000028</v>
      </c>
      <c r="AA23" s="124">
        <f t="shared" si="42"/>
        <v>-23.7</v>
      </c>
      <c r="AB23" s="113">
        <f aca="true" t="shared" si="43" ref="AB23:AN23">SUM(AB24:AB26)</f>
        <v>5.3</v>
      </c>
      <c r="AC23" s="108">
        <f t="shared" si="43"/>
        <v>6.8999999999999915</v>
      </c>
      <c r="AD23" s="108">
        <f t="shared" si="43"/>
        <v>5.3</v>
      </c>
      <c r="AE23" s="108">
        <f t="shared" si="43"/>
        <v>6.9</v>
      </c>
      <c r="AF23" s="108">
        <f t="shared" si="43"/>
        <v>518.1</v>
      </c>
      <c r="AG23" s="108">
        <f t="shared" si="43"/>
        <v>40.7</v>
      </c>
      <c r="AH23" s="108">
        <f t="shared" si="43"/>
        <v>8.099999999999909</v>
      </c>
      <c r="AI23" s="108">
        <f t="shared" si="43"/>
        <v>26.3</v>
      </c>
      <c r="AJ23" s="108">
        <f t="shared" si="43"/>
        <v>16.600000000000136</v>
      </c>
      <c r="AK23" s="108">
        <f t="shared" si="43"/>
        <v>-272.8</v>
      </c>
      <c r="AL23" s="108">
        <f t="shared" si="43"/>
        <v>-55.9</v>
      </c>
      <c r="AM23" s="108">
        <f t="shared" si="43"/>
        <v>-121.2</v>
      </c>
      <c r="AN23" s="113">
        <f t="shared" si="43"/>
        <v>6.4</v>
      </c>
      <c r="AO23" s="124">
        <f aca="true" t="shared" si="44" ref="AO23:AT23">SUM(AO24:AO26)</f>
        <v>-12.4</v>
      </c>
      <c r="AP23" s="124">
        <f t="shared" si="44"/>
        <v>-66.2</v>
      </c>
      <c r="AQ23" s="124">
        <f t="shared" si="44"/>
        <v>-12.2</v>
      </c>
      <c r="AR23" s="124">
        <f t="shared" si="44"/>
        <v>3.8999999999999773</v>
      </c>
      <c r="AS23" s="124">
        <f t="shared" si="44"/>
        <v>-16.2</v>
      </c>
      <c r="AT23" s="124">
        <f t="shared" si="44"/>
        <v>2.7999999999999545</v>
      </c>
      <c r="AU23" s="124">
        <f aca="true" t="shared" si="45" ref="AU23:BW23">SUM(AU24:AU26)</f>
        <v>6.5</v>
      </c>
      <c r="AV23" s="124">
        <f t="shared" si="45"/>
        <v>19.2</v>
      </c>
      <c r="AW23" s="124">
        <f t="shared" si="45"/>
        <v>-34.19999999999993</v>
      </c>
      <c r="AX23" s="124">
        <f t="shared" si="45"/>
        <v>-0.5</v>
      </c>
      <c r="AY23" s="124">
        <f t="shared" si="45"/>
        <v>6.099999999999966</v>
      </c>
      <c r="AZ23" s="188">
        <f t="shared" si="45"/>
        <v>-7.299999999999997</v>
      </c>
      <c r="BA23" s="124">
        <f t="shared" si="45"/>
        <v>5.200000000000003</v>
      </c>
      <c r="BB23" s="124">
        <f t="shared" si="45"/>
        <v>-3.5999999999999943</v>
      </c>
      <c r="BC23" s="124">
        <f t="shared" si="45"/>
        <v>-1.8000000000000114</v>
      </c>
      <c r="BD23" s="124">
        <f t="shared" si="45"/>
        <v>-1.7</v>
      </c>
      <c r="BE23" s="124">
        <f t="shared" si="45"/>
        <v>12.799999999999997</v>
      </c>
      <c r="BF23" s="124">
        <f t="shared" si="45"/>
        <v>2.1000000000000227</v>
      </c>
      <c r="BG23" s="124">
        <f t="shared" si="45"/>
        <v>4.4</v>
      </c>
      <c r="BH23" s="124">
        <f t="shared" si="45"/>
        <v>60.099999999999994</v>
      </c>
      <c r="BI23" s="124">
        <f t="shared" si="45"/>
        <v>55.599999999999994</v>
      </c>
      <c r="BJ23" s="124">
        <f t="shared" si="45"/>
        <v>48.19999999999999</v>
      </c>
      <c r="BK23" s="124">
        <f t="shared" si="45"/>
        <v>74.20000000000005</v>
      </c>
      <c r="BL23" s="188">
        <f t="shared" si="45"/>
        <v>-1.5999999999999996</v>
      </c>
      <c r="BM23" s="124">
        <f t="shared" si="45"/>
        <v>9.000000000000005</v>
      </c>
      <c r="BN23" s="124">
        <f t="shared" si="45"/>
        <v>19.099999999999994</v>
      </c>
      <c r="BO23" s="124">
        <f t="shared" si="45"/>
        <v>18</v>
      </c>
      <c r="BP23" s="124">
        <f t="shared" si="45"/>
        <v>20.900000000000006</v>
      </c>
      <c r="BQ23" s="124">
        <f t="shared" si="45"/>
        <v>5.299999999999983</v>
      </c>
      <c r="BR23" s="124">
        <f t="shared" si="45"/>
        <v>19.80000000000001</v>
      </c>
      <c r="BS23" s="124">
        <f t="shared" si="45"/>
        <v>17.19999999999999</v>
      </c>
      <c r="BT23" s="124">
        <f t="shared" si="45"/>
        <v>15.100000000000023</v>
      </c>
      <c r="BU23" s="124">
        <f t="shared" si="45"/>
        <v>33.69999999999999</v>
      </c>
      <c r="BV23" s="124">
        <f t="shared" si="45"/>
        <v>21.999999999999943</v>
      </c>
      <c r="BW23" s="124">
        <f t="shared" si="45"/>
        <v>107.80000000000007</v>
      </c>
      <c r="BX23" s="188">
        <f aca="true" t="shared" si="46" ref="BX23:DG23">SUM(BX24:BX26)</f>
        <v>4.599999999999994</v>
      </c>
      <c r="BY23" s="124">
        <f t="shared" si="46"/>
        <v>11.900000000000006</v>
      </c>
      <c r="BZ23" s="124">
        <f t="shared" si="46"/>
        <v>3.4000000000000057</v>
      </c>
      <c r="CA23" s="124">
        <f t="shared" si="46"/>
        <v>20.799999999999983</v>
      </c>
      <c r="CB23" s="124">
        <f t="shared" si="46"/>
        <v>16</v>
      </c>
      <c r="CC23" s="124">
        <f t="shared" si="46"/>
        <v>20.700000000000045</v>
      </c>
      <c r="CD23" s="124">
        <f t="shared" si="46"/>
        <v>97.99999999999997</v>
      </c>
      <c r="CE23" s="124">
        <f t="shared" si="46"/>
        <v>15.80000000000004</v>
      </c>
      <c r="CF23" s="124">
        <f t="shared" si="46"/>
        <v>72.79999999999995</v>
      </c>
      <c r="CG23" s="124">
        <f t="shared" si="46"/>
        <v>3.2999999999999545</v>
      </c>
      <c r="CH23" s="124">
        <f t="shared" si="46"/>
        <v>0.5999999999999659</v>
      </c>
      <c r="CI23" s="124">
        <f t="shared" si="46"/>
        <v>41.400000000000034</v>
      </c>
      <c r="CJ23" s="188">
        <f t="shared" si="46"/>
        <v>-3.6</v>
      </c>
      <c r="CK23" s="124">
        <f t="shared" si="46"/>
        <v>13.099999999999996</v>
      </c>
      <c r="CL23" s="124">
        <f t="shared" si="46"/>
        <v>63.9</v>
      </c>
      <c r="CM23" s="124">
        <f t="shared" si="46"/>
        <v>23.50000000000003</v>
      </c>
      <c r="CN23" s="124">
        <f t="shared" si="46"/>
        <v>11.7</v>
      </c>
      <c r="CO23" s="124">
        <f t="shared" si="46"/>
        <v>-0.6</v>
      </c>
      <c r="CP23" s="124">
        <f t="shared" si="46"/>
        <v>-2.100000000000051</v>
      </c>
      <c r="CQ23" s="124">
        <f t="shared" si="46"/>
        <v>13.1</v>
      </c>
      <c r="CR23" s="124">
        <f t="shared" si="46"/>
        <v>21.69999999999999</v>
      </c>
      <c r="CS23" s="124">
        <f t="shared" si="46"/>
        <v>5.200000000000017</v>
      </c>
      <c r="CT23" s="124">
        <f t="shared" si="46"/>
        <v>3</v>
      </c>
      <c r="CU23" s="124">
        <f t="shared" si="46"/>
        <v>65.69999999999999</v>
      </c>
      <c r="CV23" s="188">
        <f t="shared" si="46"/>
        <v>3.9000000000000057</v>
      </c>
      <c r="CW23" s="124">
        <f t="shared" si="46"/>
        <v>1.0999999999999943</v>
      </c>
      <c r="CX23" s="124">
        <f t="shared" si="46"/>
        <v>6.900000000000006</v>
      </c>
      <c r="CY23" s="124">
        <f t="shared" si="46"/>
        <v>7.299999999999983</v>
      </c>
      <c r="CZ23" s="124">
        <f t="shared" si="46"/>
        <v>1.0000000000000284</v>
      </c>
      <c r="DA23" s="124">
        <f t="shared" si="46"/>
        <v>3.6999999999999815</v>
      </c>
      <c r="DB23" s="124">
        <f t="shared" si="46"/>
        <v>-7.366</v>
      </c>
      <c r="DC23" s="124">
        <f t="shared" si="46"/>
        <v>19.366000000000007</v>
      </c>
      <c r="DD23" s="124">
        <f t="shared" si="46"/>
        <v>39.70000000000002</v>
      </c>
      <c r="DE23" s="124">
        <f t="shared" si="46"/>
        <v>26.19999999999999</v>
      </c>
      <c r="DF23" s="124">
        <f t="shared" si="46"/>
        <v>28.69999999999999</v>
      </c>
      <c r="DG23" s="217">
        <f t="shared" si="46"/>
        <v>69.6</v>
      </c>
      <c r="DH23" s="173">
        <f aca="true" t="shared" si="47" ref="DH23:DS23">SUM(DH24:DH26)</f>
        <v>20.400000000000006</v>
      </c>
      <c r="DI23" s="174">
        <f t="shared" si="47"/>
        <v>7.3</v>
      </c>
      <c r="DJ23" s="174">
        <f t="shared" si="47"/>
        <v>42.499999999999986</v>
      </c>
      <c r="DK23" s="189">
        <f t="shared" si="47"/>
        <v>12.100000000000023</v>
      </c>
      <c r="DL23" s="189">
        <f t="shared" si="47"/>
        <v>32.80000000000001</v>
      </c>
      <c r="DM23" s="189">
        <f t="shared" si="47"/>
        <v>33.6</v>
      </c>
      <c r="DN23" s="189">
        <f t="shared" si="47"/>
        <v>21.399999999999977</v>
      </c>
      <c r="DO23" s="189">
        <f t="shared" si="47"/>
        <v>20.099999999999966</v>
      </c>
      <c r="DP23" s="189">
        <f t="shared" si="47"/>
        <v>64.5</v>
      </c>
      <c r="DQ23" s="192">
        <f t="shared" si="47"/>
        <v>21</v>
      </c>
      <c r="DR23" s="189">
        <f t="shared" si="47"/>
        <v>26.299999999999955</v>
      </c>
      <c r="DS23" s="174">
        <f t="shared" si="47"/>
        <v>70.9</v>
      </c>
      <c r="DT23" s="173">
        <f>SUM(DT24:DT26)</f>
        <v>16.9</v>
      </c>
      <c r="DU23" s="174">
        <f>SUM(DU24:DU26)</f>
        <v>32.199999999999996</v>
      </c>
      <c r="DV23" s="174">
        <f aca="true" t="shared" si="48" ref="DV23:FC23">SUM(DV24:DV25)</f>
        <v>55.5</v>
      </c>
      <c r="DW23" s="174">
        <f t="shared" si="48"/>
        <v>25.849999999999994</v>
      </c>
      <c r="DX23" s="174">
        <f t="shared" si="48"/>
        <v>25.850000000000023</v>
      </c>
      <c r="DY23" s="174">
        <f t="shared" si="48"/>
        <v>14.599999999999994</v>
      </c>
      <c r="DZ23" s="174">
        <f t="shared" si="48"/>
        <v>28.99999999999997</v>
      </c>
      <c r="EA23" s="174">
        <f t="shared" si="48"/>
        <v>47.80000000000001</v>
      </c>
      <c r="EB23" s="174">
        <f t="shared" si="48"/>
        <v>52.30000000000001</v>
      </c>
      <c r="EC23" s="174">
        <f t="shared" si="48"/>
        <v>31.200000000000045</v>
      </c>
      <c r="ED23" s="174">
        <f t="shared" si="48"/>
        <v>21.19999999999999</v>
      </c>
      <c r="EE23" s="191">
        <f t="shared" si="48"/>
        <v>54.49999999999994</v>
      </c>
      <c r="EF23" s="173">
        <f t="shared" si="48"/>
        <v>14.799999999999997</v>
      </c>
      <c r="EG23" s="174">
        <f t="shared" si="48"/>
        <v>36.1</v>
      </c>
      <c r="EH23" s="174">
        <f t="shared" si="48"/>
        <v>75.69999999999996</v>
      </c>
      <c r="EI23" s="174">
        <f t="shared" si="48"/>
        <v>31.900000000000034</v>
      </c>
      <c r="EJ23" s="174">
        <f t="shared" si="48"/>
        <v>51.6</v>
      </c>
      <c r="EK23" s="174">
        <f t="shared" si="48"/>
        <v>124.10000000000008</v>
      </c>
      <c r="EL23" s="174">
        <f t="shared" si="48"/>
        <v>26.5</v>
      </c>
      <c r="EM23" s="174">
        <f t="shared" si="48"/>
        <v>27.999999999999886</v>
      </c>
      <c r="EN23" s="174">
        <f t="shared" si="48"/>
        <v>79.60000000000002</v>
      </c>
      <c r="EO23" s="174">
        <f t="shared" si="48"/>
        <v>29.600000000000023</v>
      </c>
      <c r="EP23" s="174">
        <f t="shared" si="48"/>
        <v>58.5</v>
      </c>
      <c r="EQ23" s="174">
        <f t="shared" si="48"/>
        <v>230.10000000000002</v>
      </c>
      <c r="ER23" s="173">
        <f t="shared" si="48"/>
        <v>5.699999999999989</v>
      </c>
      <c r="ES23" s="174">
        <f t="shared" si="48"/>
        <v>12.300000000000011</v>
      </c>
      <c r="ET23" s="174">
        <f t="shared" si="48"/>
        <v>22.399999999999977</v>
      </c>
      <c r="EU23" s="174">
        <f t="shared" si="48"/>
        <v>-3.9</v>
      </c>
      <c r="EV23" s="174">
        <f t="shared" si="48"/>
        <v>18.5</v>
      </c>
      <c r="EW23" s="174">
        <f t="shared" si="48"/>
        <v>35.5</v>
      </c>
      <c r="EX23" s="174">
        <f t="shared" si="48"/>
        <v>-4.200000000000017</v>
      </c>
      <c r="EY23" s="174">
        <f t="shared" si="48"/>
        <v>5.000000000000028</v>
      </c>
      <c r="EZ23" s="174">
        <f t="shared" si="48"/>
        <v>6.099999999999966</v>
      </c>
      <c r="FA23" s="174">
        <f t="shared" si="48"/>
        <v>14.700000000000045</v>
      </c>
      <c r="FB23" s="174">
        <f t="shared" si="48"/>
        <v>46.60000000000002</v>
      </c>
      <c r="FC23" s="174">
        <f t="shared" si="48"/>
        <v>103.29999999999995</v>
      </c>
      <c r="FD23" s="117">
        <f aca="true" t="shared" si="49" ref="FD23:FM23">SUM(FD24:FD26)</f>
        <v>2.6000000000000014</v>
      </c>
      <c r="FE23" s="116">
        <f t="shared" si="49"/>
        <v>10.899999999999999</v>
      </c>
      <c r="FF23" s="116">
        <f t="shared" si="49"/>
        <v>24.099999999999994</v>
      </c>
      <c r="FG23" s="116">
        <f t="shared" si="49"/>
        <v>-1.1</v>
      </c>
      <c r="FH23" s="116">
        <f t="shared" si="49"/>
        <v>-3.1999999999999957</v>
      </c>
      <c r="FI23" s="116">
        <f t="shared" si="49"/>
        <v>24.8</v>
      </c>
      <c r="FJ23" s="116">
        <f t="shared" si="49"/>
        <v>-11.900000000000006</v>
      </c>
      <c r="FK23" s="116">
        <f t="shared" si="49"/>
        <v>19.600000000000023</v>
      </c>
      <c r="FL23" s="116">
        <f t="shared" si="49"/>
        <v>41.599999999999994</v>
      </c>
      <c r="FM23" s="116">
        <f t="shared" si="49"/>
        <v>6.4</v>
      </c>
      <c r="FN23" s="174">
        <f aca="true" t="shared" si="50" ref="FN23:GA23">SUM(FN24:FN26)</f>
        <v>19.19999999999999</v>
      </c>
      <c r="FO23" s="174">
        <f t="shared" si="50"/>
        <v>-2.6999999999999886</v>
      </c>
      <c r="FP23" s="117">
        <f t="shared" si="50"/>
        <v>-14</v>
      </c>
      <c r="FQ23" s="116">
        <f t="shared" si="50"/>
        <v>13.700000000000003</v>
      </c>
      <c r="FR23" s="116">
        <f t="shared" si="50"/>
        <v>16.90000000000002</v>
      </c>
      <c r="FS23" s="116">
        <f t="shared" si="50"/>
        <v>15.699999999999989</v>
      </c>
      <c r="FT23" s="116">
        <f t="shared" si="50"/>
        <v>-12.599999999999966</v>
      </c>
      <c r="FU23" s="116">
        <f t="shared" si="50"/>
        <v>34.6</v>
      </c>
      <c r="FV23" s="116">
        <f t="shared" si="50"/>
        <v>-13.9</v>
      </c>
      <c r="FW23" s="116">
        <f t="shared" si="50"/>
        <v>38.799999999999955</v>
      </c>
      <c r="FX23" s="116">
        <f t="shared" si="50"/>
        <v>41.4</v>
      </c>
      <c r="FY23" s="116">
        <f t="shared" si="50"/>
        <v>32.3</v>
      </c>
      <c r="FZ23" s="116">
        <f t="shared" si="50"/>
        <v>18.3</v>
      </c>
      <c r="GA23" s="116">
        <f t="shared" si="50"/>
        <v>43.1</v>
      </c>
      <c r="GB23" s="117">
        <f>SUM(GB24:GB26)</f>
        <v>-11.200000000000003</v>
      </c>
      <c r="GC23" s="116">
        <f aca="true" t="shared" si="51" ref="GC23:GR23">SUM(GC24:GC26)</f>
        <v>29.89999999999999</v>
      </c>
      <c r="GD23" s="116">
        <f>SUM(GD24:GD26)</f>
        <v>37.5</v>
      </c>
      <c r="GE23" s="116">
        <f t="shared" si="51"/>
        <v>59.7</v>
      </c>
      <c r="GF23" s="116">
        <f t="shared" si="51"/>
        <v>5.299999999999997</v>
      </c>
      <c r="GG23" s="116">
        <f t="shared" si="51"/>
        <v>21.900000000000034</v>
      </c>
      <c r="GH23" s="116">
        <f t="shared" si="51"/>
        <v>-11.999999999999886</v>
      </c>
      <c r="GI23" s="116">
        <f t="shared" si="51"/>
        <v>12.799999999999955</v>
      </c>
      <c r="GJ23" s="116">
        <f t="shared" si="51"/>
        <v>10.299999999999955</v>
      </c>
      <c r="GK23" s="116">
        <f t="shared" si="51"/>
        <v>24.699999999999818</v>
      </c>
      <c r="GL23" s="116">
        <f t="shared" si="51"/>
        <v>1.9</v>
      </c>
      <c r="GM23" s="116">
        <f>SUM(GM24,GM26)</f>
        <v>-20.9</v>
      </c>
      <c r="GN23" s="117">
        <f t="shared" si="51"/>
        <v>-17.399999999999977</v>
      </c>
      <c r="GO23" s="116">
        <f t="shared" si="51"/>
        <v>3.2999999999999545</v>
      </c>
      <c r="GP23" s="116">
        <f t="shared" si="51"/>
        <v>5.8</v>
      </c>
      <c r="GQ23" s="116">
        <f t="shared" si="51"/>
        <v>10.999999999999954</v>
      </c>
      <c r="GR23" s="116">
        <f t="shared" si="51"/>
        <v>4.9000000000000234</v>
      </c>
      <c r="GS23" s="44">
        <v>-8.200000000000022</v>
      </c>
      <c r="GT23" s="44">
        <v>-9.6</v>
      </c>
      <c r="GU23" s="62">
        <v>21.600000000000005</v>
      </c>
      <c r="GV23" s="62">
        <v>38.59999999999998</v>
      </c>
      <c r="GW23" s="62">
        <v>20.399999999999977</v>
      </c>
      <c r="GX23" s="62">
        <v>12.100000000000023</v>
      </c>
      <c r="GY23" s="62">
        <v>262.7</v>
      </c>
      <c r="GZ23" s="134">
        <v>-60</v>
      </c>
      <c r="HA23" s="44">
        <v>-6.3999999999999915</v>
      </c>
      <c r="HB23" s="44">
        <v>2.200000000000003</v>
      </c>
      <c r="HC23" s="44">
        <v>35.400000000000034</v>
      </c>
      <c r="HD23" s="44">
        <v>-5.5</v>
      </c>
      <c r="HE23" s="44">
        <v>-13</v>
      </c>
      <c r="HF23" s="62">
        <v>-5.9</v>
      </c>
      <c r="HG23" s="62">
        <v>3.7</v>
      </c>
      <c r="HH23" s="62">
        <v>39.39999999999998</v>
      </c>
      <c r="HI23" s="44">
        <v>4.899999999999977</v>
      </c>
      <c r="HJ23" s="44">
        <v>-20.2</v>
      </c>
      <c r="HK23" s="44">
        <v>90.3</v>
      </c>
      <c r="HL23" s="134">
        <v>-129.8</v>
      </c>
      <c r="HM23" s="131">
        <v>-0.3</v>
      </c>
      <c r="HN23" s="131">
        <v>39.3</v>
      </c>
    </row>
    <row r="24" spans="1:222" s="34" customFormat="1" ht="15.75">
      <c r="A24" s="171">
        <v>-6.299999999998846</v>
      </c>
      <c r="B24" s="157" t="s">
        <v>28</v>
      </c>
      <c r="C24" s="158" t="s">
        <v>3</v>
      </c>
      <c r="D24" s="124">
        <v>35.3</v>
      </c>
      <c r="E24" s="121">
        <v>16.1</v>
      </c>
      <c r="F24" s="121">
        <v>24.9</v>
      </c>
      <c r="G24" s="121">
        <v>18.1</v>
      </c>
      <c r="H24" s="121">
        <v>19.4</v>
      </c>
      <c r="I24" s="159">
        <v>8.900000000000034</v>
      </c>
      <c r="J24" s="159">
        <v>1.6999999999999744</v>
      </c>
      <c r="K24" s="159">
        <v>-3.499999999999986</v>
      </c>
      <c r="L24" s="159">
        <v>1.5</v>
      </c>
      <c r="M24" s="159">
        <v>5.5</v>
      </c>
      <c r="N24" s="159">
        <v>3.9000000000000057</v>
      </c>
      <c r="O24" s="121">
        <v>28.1</v>
      </c>
      <c r="P24" s="122">
        <v>47.8</v>
      </c>
      <c r="Q24" s="110">
        <v>6.500000000000028</v>
      </c>
      <c r="R24" s="111">
        <v>12.2</v>
      </c>
      <c r="S24" s="111">
        <v>24.1</v>
      </c>
      <c r="T24" s="110">
        <v>18</v>
      </c>
      <c r="U24" s="110">
        <v>8.2</v>
      </c>
      <c r="V24" s="110">
        <v>45.2</v>
      </c>
      <c r="W24" s="110">
        <v>7.699999999999989</v>
      </c>
      <c r="X24" s="110">
        <v>16.5</v>
      </c>
      <c r="Y24" s="110">
        <v>-101.7</v>
      </c>
      <c r="Z24" s="121">
        <v>-4.500000000000028</v>
      </c>
      <c r="AA24" s="121">
        <v>-23.7</v>
      </c>
      <c r="AB24" s="122">
        <v>5.3</v>
      </c>
      <c r="AC24" s="110">
        <v>6.8999999999999915</v>
      </c>
      <c r="AD24" s="110">
        <v>5.3</v>
      </c>
      <c r="AE24" s="160">
        <v>6.9</v>
      </c>
      <c r="AF24" s="110">
        <v>518.1</v>
      </c>
      <c r="AG24" s="161">
        <v>40.7</v>
      </c>
      <c r="AH24" s="161">
        <v>8.099999999999909</v>
      </c>
      <c r="AI24" s="177">
        <v>26.3</v>
      </c>
      <c r="AJ24" s="110">
        <v>16.600000000000136</v>
      </c>
      <c r="AK24" s="110">
        <v>-272.8</v>
      </c>
      <c r="AL24" s="110">
        <v>-55.9</v>
      </c>
      <c r="AM24" s="110">
        <v>-121.2</v>
      </c>
      <c r="AN24" s="122">
        <v>6.4</v>
      </c>
      <c r="AO24" s="110">
        <v>-12.4</v>
      </c>
      <c r="AP24" s="111">
        <v>-66.2</v>
      </c>
      <c r="AQ24" s="110">
        <v>-12.2</v>
      </c>
      <c r="AR24" s="127">
        <v>3.8999999999999773</v>
      </c>
      <c r="AS24" s="110">
        <v>-16.2</v>
      </c>
      <c r="AT24" s="163">
        <v>2.7999999999999545</v>
      </c>
      <c r="AU24" s="179">
        <v>6.5</v>
      </c>
      <c r="AV24" s="110">
        <v>19.2</v>
      </c>
      <c r="AW24" s="110">
        <v>-34.19999999999993</v>
      </c>
      <c r="AX24" s="110">
        <v>-0.5</v>
      </c>
      <c r="AY24" s="179">
        <v>6.099999999999966</v>
      </c>
      <c r="AZ24" s="165">
        <v>-7.299999999999997</v>
      </c>
      <c r="BA24" s="110">
        <v>5.200000000000003</v>
      </c>
      <c r="BB24" s="160">
        <v>-3.5999999999999943</v>
      </c>
      <c r="BC24" s="121">
        <v>-1.8000000000000114</v>
      </c>
      <c r="BD24" s="160">
        <v>-1.7</v>
      </c>
      <c r="BE24" s="111">
        <v>12.799999999999997</v>
      </c>
      <c r="BF24" s="160">
        <v>2.1000000000000227</v>
      </c>
      <c r="BG24" s="111">
        <v>4.4</v>
      </c>
      <c r="BH24" s="110">
        <v>60.099999999999994</v>
      </c>
      <c r="BI24" s="160">
        <v>55.599999999999994</v>
      </c>
      <c r="BJ24" s="110">
        <v>48.19999999999999</v>
      </c>
      <c r="BK24" s="196">
        <v>74.20000000000005</v>
      </c>
      <c r="BL24" s="122">
        <v>-1.5999999999999996</v>
      </c>
      <c r="BM24" s="111">
        <v>9.000000000000005</v>
      </c>
      <c r="BN24" s="110">
        <v>19.099999999999994</v>
      </c>
      <c r="BO24" s="110">
        <v>18</v>
      </c>
      <c r="BP24" s="111">
        <v>20.900000000000006</v>
      </c>
      <c r="BQ24" s="111">
        <v>5.299999999999983</v>
      </c>
      <c r="BR24" s="160">
        <v>19.80000000000001</v>
      </c>
      <c r="BS24" s="160">
        <v>17.19999999999999</v>
      </c>
      <c r="BT24" s="160">
        <v>15.100000000000023</v>
      </c>
      <c r="BU24" s="110">
        <v>33.69999999999999</v>
      </c>
      <c r="BV24" s="111">
        <v>21.999999999999943</v>
      </c>
      <c r="BW24" s="111">
        <v>107.80000000000007</v>
      </c>
      <c r="BX24" s="166">
        <v>4.599999999999994</v>
      </c>
      <c r="BY24" s="121">
        <v>11.900000000000006</v>
      </c>
      <c r="BZ24" s="160">
        <v>3.4000000000000057</v>
      </c>
      <c r="CA24" s="110">
        <v>20.799999999999983</v>
      </c>
      <c r="CB24" s="110">
        <v>16</v>
      </c>
      <c r="CC24" s="160">
        <v>20.700000000000045</v>
      </c>
      <c r="CD24" s="160">
        <v>97.99999999999997</v>
      </c>
      <c r="CE24" s="160">
        <v>15.80000000000004</v>
      </c>
      <c r="CF24" s="110">
        <v>72.79999999999995</v>
      </c>
      <c r="CG24" s="160">
        <v>3.2999999999999545</v>
      </c>
      <c r="CH24" s="160">
        <v>0.5999999999999659</v>
      </c>
      <c r="CI24" s="111">
        <v>41.400000000000034</v>
      </c>
      <c r="CJ24" s="122">
        <v>-3.6</v>
      </c>
      <c r="CK24" s="110">
        <v>13.099999999999996</v>
      </c>
      <c r="CL24" s="111">
        <v>63.9</v>
      </c>
      <c r="CM24" s="127">
        <v>23.50000000000003</v>
      </c>
      <c r="CN24" s="160">
        <v>11.7</v>
      </c>
      <c r="CO24" s="110">
        <v>-0.6</v>
      </c>
      <c r="CP24" s="110">
        <v>-2.100000000000051</v>
      </c>
      <c r="CQ24" s="160">
        <v>13.1</v>
      </c>
      <c r="CR24" s="160">
        <v>21.69999999999999</v>
      </c>
      <c r="CS24" s="160">
        <v>5.200000000000017</v>
      </c>
      <c r="CT24" s="160">
        <v>3</v>
      </c>
      <c r="CU24" s="110">
        <v>65.69999999999999</v>
      </c>
      <c r="CV24" s="122">
        <v>3.9000000000000057</v>
      </c>
      <c r="CW24" s="110">
        <v>1.0999999999999943</v>
      </c>
      <c r="CX24" s="121">
        <v>6.900000000000006</v>
      </c>
      <c r="CY24" s="111">
        <v>7.299999999999983</v>
      </c>
      <c r="CZ24" s="111">
        <v>1.0000000000000284</v>
      </c>
      <c r="DA24" s="160">
        <v>3.6999999999999815</v>
      </c>
      <c r="DB24" s="111">
        <v>-7.366</v>
      </c>
      <c r="DC24" s="167">
        <v>19.366000000000007</v>
      </c>
      <c r="DD24" s="160">
        <v>39.70000000000002</v>
      </c>
      <c r="DE24" s="160">
        <v>26.19999999999999</v>
      </c>
      <c r="DF24" s="110">
        <v>28.69999999999999</v>
      </c>
      <c r="DG24" s="168">
        <v>69.6</v>
      </c>
      <c r="DH24" s="122">
        <v>20.400000000000006</v>
      </c>
      <c r="DI24" s="124">
        <v>7.3</v>
      </c>
      <c r="DJ24" s="127">
        <v>42.499999999999986</v>
      </c>
      <c r="DK24" s="169">
        <v>12.100000000000023</v>
      </c>
      <c r="DL24" s="169">
        <v>32.80000000000001</v>
      </c>
      <c r="DM24" s="156">
        <v>33.6</v>
      </c>
      <c r="DN24" s="160">
        <v>21.399999999999977</v>
      </c>
      <c r="DO24" s="160">
        <v>20.099999999999966</v>
      </c>
      <c r="DP24" s="111">
        <v>64.5</v>
      </c>
      <c r="DQ24" s="111">
        <v>21</v>
      </c>
      <c r="DR24" s="160">
        <v>26.299999999999955</v>
      </c>
      <c r="DS24" s="160">
        <v>70.9</v>
      </c>
      <c r="DT24" s="165">
        <v>16.9</v>
      </c>
      <c r="DU24" s="160">
        <v>32.199999999999996</v>
      </c>
      <c r="DV24" s="110">
        <v>55.5</v>
      </c>
      <c r="DW24" s="118">
        <v>25.849999999999994</v>
      </c>
      <c r="DX24" s="160">
        <v>25.850000000000023</v>
      </c>
      <c r="DY24" s="160">
        <v>14.599999999999994</v>
      </c>
      <c r="DZ24" s="160">
        <v>28.99999999999997</v>
      </c>
      <c r="EA24" s="156">
        <v>47.80000000000001</v>
      </c>
      <c r="EB24" s="156">
        <v>52.30000000000001</v>
      </c>
      <c r="EC24" s="160">
        <v>31.200000000000045</v>
      </c>
      <c r="ED24" s="160">
        <v>21.19999999999999</v>
      </c>
      <c r="EE24" s="170">
        <v>54.49999999999994</v>
      </c>
      <c r="EF24" s="165">
        <v>14.799999999999997</v>
      </c>
      <c r="EG24" s="110">
        <v>36.1</v>
      </c>
      <c r="EH24" s="160">
        <v>75.69999999999996</v>
      </c>
      <c r="EI24" s="160">
        <v>31.900000000000034</v>
      </c>
      <c r="EJ24" s="160">
        <v>51.6</v>
      </c>
      <c r="EK24" s="160">
        <v>124.10000000000008</v>
      </c>
      <c r="EL24" s="160">
        <v>26.5</v>
      </c>
      <c r="EM24" s="160">
        <v>27.999999999999886</v>
      </c>
      <c r="EN24" s="156">
        <v>79.60000000000002</v>
      </c>
      <c r="EO24" s="160">
        <v>29.600000000000023</v>
      </c>
      <c r="EP24" s="156">
        <v>58.5</v>
      </c>
      <c r="EQ24" s="156">
        <v>230.10000000000002</v>
      </c>
      <c r="ER24" s="119">
        <v>5.699999999999989</v>
      </c>
      <c r="ES24" s="111">
        <v>12.300000000000011</v>
      </c>
      <c r="ET24" s="111">
        <v>22.399999999999977</v>
      </c>
      <c r="EU24" s="156">
        <v>-3.9</v>
      </c>
      <c r="EV24" s="111">
        <v>18.5</v>
      </c>
      <c r="EW24" s="111">
        <v>35.5</v>
      </c>
      <c r="EX24" s="111">
        <v>-4.200000000000017</v>
      </c>
      <c r="EY24" s="111">
        <v>5.000000000000028</v>
      </c>
      <c r="EZ24" s="118">
        <v>6.099999999999966</v>
      </c>
      <c r="FA24" s="111">
        <v>14.700000000000045</v>
      </c>
      <c r="FB24" s="156">
        <v>46.60000000000002</v>
      </c>
      <c r="FC24" s="171">
        <v>103.29999999999995</v>
      </c>
      <c r="FD24" s="119">
        <f>'[2]StatementII'!$D$38</f>
        <v>2.6000000000000014</v>
      </c>
      <c r="FE24" s="111">
        <v>10.899999999999999</v>
      </c>
      <c r="FF24" s="111">
        <v>24.099999999999994</v>
      </c>
      <c r="FG24" s="111">
        <v>-1.1</v>
      </c>
      <c r="FH24" s="111">
        <v>-3.1999999999999957</v>
      </c>
      <c r="FI24" s="111">
        <v>24.8</v>
      </c>
      <c r="FJ24" s="111">
        <v>-11.900000000000006</v>
      </c>
      <c r="FK24" s="111">
        <v>19.600000000000023</v>
      </c>
      <c r="FL24" s="156">
        <v>41.599999999999994</v>
      </c>
      <c r="FM24" s="111">
        <v>6.4</v>
      </c>
      <c r="FN24" s="156">
        <v>19.19999999999999</v>
      </c>
      <c r="FO24" s="111">
        <v>-2.6999999999999886</v>
      </c>
      <c r="FP24" s="119">
        <v>-14</v>
      </c>
      <c r="FQ24" s="111">
        <v>13.700000000000003</v>
      </c>
      <c r="FR24" s="110">
        <v>16.90000000000002</v>
      </c>
      <c r="FS24" s="110">
        <v>15.699999999999989</v>
      </c>
      <c r="FT24" s="110">
        <v>-12.599999999999966</v>
      </c>
      <c r="FU24" s="111">
        <v>34.6</v>
      </c>
      <c r="FV24" s="118">
        <v>-13.9</v>
      </c>
      <c r="FW24" s="111">
        <v>38.799999999999955</v>
      </c>
      <c r="FX24" s="110">
        <v>41.4</v>
      </c>
      <c r="FY24" s="111">
        <v>32.3</v>
      </c>
      <c r="FZ24" s="110">
        <v>18.3</v>
      </c>
      <c r="GA24" s="111">
        <v>43.1</v>
      </c>
      <c r="GB24" s="119">
        <v>-11.200000000000003</v>
      </c>
      <c r="GC24" s="111">
        <v>29.89999999999999</v>
      </c>
      <c r="GD24" s="111">
        <v>37.5</v>
      </c>
      <c r="GE24" s="172">
        <v>59.7</v>
      </c>
      <c r="GF24" s="111">
        <v>5.299999999999997</v>
      </c>
      <c r="GG24" s="111">
        <v>21.900000000000034</v>
      </c>
      <c r="GH24" s="111">
        <v>-11.999999999999886</v>
      </c>
      <c r="GI24" s="110">
        <v>12.799999999999955</v>
      </c>
      <c r="GJ24" s="111">
        <v>10.299999999999955</v>
      </c>
      <c r="GK24" s="110">
        <v>24.699999999999818</v>
      </c>
      <c r="GL24" s="111">
        <v>1.9</v>
      </c>
      <c r="GM24" s="82">
        <v>-20.9</v>
      </c>
      <c r="GN24" s="55">
        <v>-17.399999999999977</v>
      </c>
      <c r="GO24" s="47">
        <v>3.2999999999999545</v>
      </c>
      <c r="GP24" s="47">
        <v>5.8</v>
      </c>
      <c r="GQ24" s="47">
        <v>10.999999999999954</v>
      </c>
      <c r="GR24" s="47">
        <v>4.9000000000000234</v>
      </c>
      <c r="GS24" s="47">
        <v>0</v>
      </c>
      <c r="GT24" s="47">
        <v>-9.6</v>
      </c>
      <c r="GU24" s="45">
        <v>21.600000000000005</v>
      </c>
      <c r="GV24" s="45">
        <v>38.59999999999998</v>
      </c>
      <c r="GW24" s="45">
        <v>20.399999999999977</v>
      </c>
      <c r="GX24" s="45">
        <v>12.100000000000023</v>
      </c>
      <c r="GY24" s="45">
        <v>262.7</v>
      </c>
      <c r="GZ24" s="130">
        <v>-60</v>
      </c>
      <c r="HA24" s="47">
        <v>-6.400000000000006</v>
      </c>
      <c r="HB24" s="47">
        <v>2.200000000000003</v>
      </c>
      <c r="HC24" s="47">
        <v>35.400000000000006</v>
      </c>
      <c r="HD24" s="45">
        <v>-5.5</v>
      </c>
      <c r="HE24" s="47">
        <v>-13</v>
      </c>
      <c r="HF24" s="45">
        <v>-5.9</v>
      </c>
      <c r="HG24" s="45" t="s">
        <v>75</v>
      </c>
      <c r="HH24" s="45">
        <v>39.39999999999998</v>
      </c>
      <c r="HI24" s="47">
        <v>4.899999999999977</v>
      </c>
      <c r="HJ24" s="47">
        <v>-20.2</v>
      </c>
      <c r="HK24" s="47">
        <v>90.3</v>
      </c>
      <c r="HL24" s="130">
        <v>-129.8</v>
      </c>
      <c r="HM24" s="72">
        <v>-0.3</v>
      </c>
      <c r="HN24" s="72">
        <v>39.300000000000026</v>
      </c>
    </row>
    <row r="25" spans="1:222" s="34" customFormat="1" ht="15">
      <c r="A25" s="197"/>
      <c r="B25" s="157" t="s">
        <v>29</v>
      </c>
      <c r="C25" s="158" t="s">
        <v>4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v>0</v>
      </c>
      <c r="O25" s="121">
        <v>0</v>
      </c>
      <c r="P25" s="165">
        <v>0</v>
      </c>
      <c r="Q25" s="12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0">
        <v>0</v>
      </c>
      <c r="Z25" s="121">
        <v>0</v>
      </c>
      <c r="AA25" s="121">
        <v>0</v>
      </c>
      <c r="AB25" s="119">
        <v>0</v>
      </c>
      <c r="AC25" s="111">
        <v>0</v>
      </c>
      <c r="AD25" s="111">
        <v>0</v>
      </c>
      <c r="AE25" s="160">
        <v>0</v>
      </c>
      <c r="AF25" s="110">
        <v>0</v>
      </c>
      <c r="AG25" s="161">
        <v>0</v>
      </c>
      <c r="AH25" s="161">
        <v>0</v>
      </c>
      <c r="AI25" s="177">
        <v>0</v>
      </c>
      <c r="AJ25" s="110">
        <v>0</v>
      </c>
      <c r="AK25" s="110">
        <v>0</v>
      </c>
      <c r="AL25" s="110">
        <v>0</v>
      </c>
      <c r="AM25" s="110">
        <v>0</v>
      </c>
      <c r="AN25" s="122">
        <v>0</v>
      </c>
      <c r="AO25" s="111">
        <v>0</v>
      </c>
      <c r="AP25" s="111">
        <v>0</v>
      </c>
      <c r="AQ25" s="111">
        <v>0</v>
      </c>
      <c r="AR25" s="111">
        <v>0</v>
      </c>
      <c r="AS25" s="111">
        <v>0</v>
      </c>
      <c r="AT25" s="163">
        <v>0</v>
      </c>
      <c r="AU25" s="179">
        <v>0</v>
      </c>
      <c r="AV25" s="111">
        <v>0</v>
      </c>
      <c r="AW25" s="111">
        <v>0</v>
      </c>
      <c r="AX25" s="179">
        <v>0</v>
      </c>
      <c r="AY25" s="179">
        <v>0</v>
      </c>
      <c r="AZ25" s="165">
        <v>0</v>
      </c>
      <c r="BA25" s="121">
        <v>0</v>
      </c>
      <c r="BB25" s="160">
        <v>0</v>
      </c>
      <c r="BC25" s="121">
        <v>0</v>
      </c>
      <c r="BD25" s="160">
        <v>0</v>
      </c>
      <c r="BE25" s="111">
        <v>0</v>
      </c>
      <c r="BF25" s="160">
        <v>0</v>
      </c>
      <c r="BG25" s="111">
        <v>0</v>
      </c>
      <c r="BH25" s="110">
        <v>0</v>
      </c>
      <c r="BI25" s="160">
        <v>0</v>
      </c>
      <c r="BJ25" s="110">
        <v>0</v>
      </c>
      <c r="BK25" s="196">
        <v>0</v>
      </c>
      <c r="BL25" s="122">
        <v>0</v>
      </c>
      <c r="BM25" s="110">
        <v>0</v>
      </c>
      <c r="BN25" s="110">
        <v>0</v>
      </c>
      <c r="BO25" s="110">
        <v>0</v>
      </c>
      <c r="BP25" s="111">
        <v>0</v>
      </c>
      <c r="BQ25" s="111">
        <v>0</v>
      </c>
      <c r="BR25" s="160">
        <v>0</v>
      </c>
      <c r="BS25" s="160">
        <v>0</v>
      </c>
      <c r="BT25" s="160">
        <v>0</v>
      </c>
      <c r="BU25" s="160">
        <v>0</v>
      </c>
      <c r="BV25" s="160">
        <v>0</v>
      </c>
      <c r="BW25" s="111">
        <v>0</v>
      </c>
      <c r="BX25" s="166">
        <v>0</v>
      </c>
      <c r="BY25" s="121">
        <v>0</v>
      </c>
      <c r="BZ25" s="160">
        <v>0</v>
      </c>
      <c r="CA25" s="110">
        <v>0</v>
      </c>
      <c r="CB25" s="110">
        <v>0</v>
      </c>
      <c r="CC25" s="160">
        <v>0</v>
      </c>
      <c r="CD25" s="160">
        <v>0</v>
      </c>
      <c r="CE25" s="160">
        <v>0</v>
      </c>
      <c r="CF25" s="110">
        <v>0</v>
      </c>
      <c r="CG25" s="160">
        <v>0</v>
      </c>
      <c r="CH25" s="160">
        <v>0</v>
      </c>
      <c r="CI25" s="111">
        <v>0</v>
      </c>
      <c r="CJ25" s="122">
        <v>0</v>
      </c>
      <c r="CK25" s="110">
        <v>0</v>
      </c>
      <c r="CL25" s="110">
        <v>0</v>
      </c>
      <c r="CM25" s="127">
        <v>0</v>
      </c>
      <c r="CN25" s="160">
        <v>0</v>
      </c>
      <c r="CO25" s="110">
        <v>0</v>
      </c>
      <c r="CP25" s="110">
        <v>0</v>
      </c>
      <c r="CQ25" s="110">
        <v>0</v>
      </c>
      <c r="CR25" s="160">
        <v>0</v>
      </c>
      <c r="CS25" s="160">
        <v>0</v>
      </c>
      <c r="CT25" s="160">
        <v>0</v>
      </c>
      <c r="CU25" s="111">
        <v>0</v>
      </c>
      <c r="CV25" s="119">
        <v>0</v>
      </c>
      <c r="CW25" s="111">
        <v>0</v>
      </c>
      <c r="CX25" s="121">
        <v>0</v>
      </c>
      <c r="CY25" s="111">
        <v>0</v>
      </c>
      <c r="CZ25" s="111">
        <v>0</v>
      </c>
      <c r="DA25" s="160">
        <v>0</v>
      </c>
      <c r="DB25" s="111">
        <v>0</v>
      </c>
      <c r="DC25" s="167">
        <v>0</v>
      </c>
      <c r="DD25" s="160">
        <v>0</v>
      </c>
      <c r="DE25" s="160">
        <v>0</v>
      </c>
      <c r="DF25" s="160">
        <v>0</v>
      </c>
      <c r="DG25" s="170">
        <v>0</v>
      </c>
      <c r="DH25" s="166">
        <v>0</v>
      </c>
      <c r="DI25" s="121">
        <v>0</v>
      </c>
      <c r="DJ25" s="169">
        <v>0</v>
      </c>
      <c r="DK25" s="169">
        <v>0</v>
      </c>
      <c r="DL25" s="169">
        <v>0</v>
      </c>
      <c r="DM25" s="156">
        <v>0</v>
      </c>
      <c r="DN25" s="160">
        <v>0</v>
      </c>
      <c r="DO25" s="160">
        <v>0</v>
      </c>
      <c r="DP25" s="111">
        <v>0</v>
      </c>
      <c r="DQ25" s="111">
        <v>0</v>
      </c>
      <c r="DR25" s="160">
        <v>0</v>
      </c>
      <c r="DS25" s="160">
        <v>0</v>
      </c>
      <c r="DT25" s="165">
        <v>0</v>
      </c>
      <c r="DU25" s="160">
        <v>0</v>
      </c>
      <c r="DV25" s="111">
        <v>0</v>
      </c>
      <c r="DW25" s="118">
        <v>0</v>
      </c>
      <c r="DX25" s="160">
        <v>0</v>
      </c>
      <c r="DY25" s="160">
        <v>0</v>
      </c>
      <c r="DZ25" s="160">
        <v>0</v>
      </c>
      <c r="EA25" s="156">
        <v>0</v>
      </c>
      <c r="EB25" s="156">
        <v>0</v>
      </c>
      <c r="EC25" s="160">
        <v>0</v>
      </c>
      <c r="ED25" s="160">
        <v>0</v>
      </c>
      <c r="EE25" s="170">
        <v>0</v>
      </c>
      <c r="EF25" s="165">
        <v>0</v>
      </c>
      <c r="EG25" s="160">
        <v>0</v>
      </c>
      <c r="EH25" s="160">
        <v>0</v>
      </c>
      <c r="EI25" s="160">
        <v>0</v>
      </c>
      <c r="EJ25" s="160">
        <v>0</v>
      </c>
      <c r="EK25" s="160">
        <v>0</v>
      </c>
      <c r="EL25" s="160">
        <v>0</v>
      </c>
      <c r="EM25" s="160">
        <v>0</v>
      </c>
      <c r="EN25" s="156">
        <v>0</v>
      </c>
      <c r="EO25" s="160">
        <v>0</v>
      </c>
      <c r="EP25" s="156">
        <v>0</v>
      </c>
      <c r="EQ25" s="156">
        <v>0</v>
      </c>
      <c r="ER25" s="119">
        <v>0</v>
      </c>
      <c r="ES25" s="111">
        <v>0</v>
      </c>
      <c r="ET25" s="111">
        <v>0</v>
      </c>
      <c r="EU25" s="156">
        <v>0</v>
      </c>
      <c r="EV25" s="111">
        <v>0</v>
      </c>
      <c r="EW25" s="111">
        <v>0</v>
      </c>
      <c r="EX25" s="111">
        <v>0</v>
      </c>
      <c r="EY25" s="111">
        <v>0</v>
      </c>
      <c r="EZ25" s="118">
        <v>0</v>
      </c>
      <c r="FA25" s="111">
        <v>0</v>
      </c>
      <c r="FB25" s="160">
        <v>0</v>
      </c>
      <c r="FC25" s="156">
        <v>0</v>
      </c>
      <c r="FD25" s="119">
        <f>'[2]StatementII'!$D$39</f>
        <v>0</v>
      </c>
      <c r="FE25" s="111">
        <v>0</v>
      </c>
      <c r="FF25" s="111">
        <v>0</v>
      </c>
      <c r="FG25" s="111">
        <v>0</v>
      </c>
      <c r="FH25" s="111">
        <v>0</v>
      </c>
      <c r="FI25" s="111">
        <v>0</v>
      </c>
      <c r="FJ25" s="111">
        <v>0</v>
      </c>
      <c r="FK25" s="111">
        <v>0</v>
      </c>
      <c r="FL25" s="156">
        <v>0</v>
      </c>
      <c r="FM25" s="111">
        <v>0</v>
      </c>
      <c r="FN25" s="160">
        <v>0</v>
      </c>
      <c r="FO25" s="111">
        <v>0</v>
      </c>
      <c r="FP25" s="119">
        <f>'[3]StatementII'!$D$39</f>
        <v>0</v>
      </c>
      <c r="FQ25" s="111">
        <v>0</v>
      </c>
      <c r="FR25" s="111">
        <v>0</v>
      </c>
      <c r="FS25" s="111">
        <v>0</v>
      </c>
      <c r="FT25" s="111">
        <v>0</v>
      </c>
      <c r="FU25" s="111">
        <v>0</v>
      </c>
      <c r="FV25" s="118">
        <v>0</v>
      </c>
      <c r="FW25" s="111">
        <v>0</v>
      </c>
      <c r="FX25" s="111">
        <v>0</v>
      </c>
      <c r="FY25" s="111">
        <v>0</v>
      </c>
      <c r="FZ25" s="111">
        <v>0</v>
      </c>
      <c r="GA25" s="111">
        <v>0</v>
      </c>
      <c r="GB25" s="119">
        <v>0</v>
      </c>
      <c r="GC25" s="111">
        <v>0</v>
      </c>
      <c r="GD25" s="111">
        <v>0</v>
      </c>
      <c r="GE25" s="172">
        <v>0</v>
      </c>
      <c r="GF25" s="111">
        <v>0</v>
      </c>
      <c r="GG25" s="111">
        <v>0</v>
      </c>
      <c r="GH25" s="111">
        <v>0</v>
      </c>
      <c r="GI25" s="111">
        <v>0</v>
      </c>
      <c r="GJ25" s="111">
        <v>0</v>
      </c>
      <c r="GK25" s="111">
        <v>0</v>
      </c>
      <c r="GL25" s="111">
        <v>0</v>
      </c>
      <c r="GM25" s="111">
        <v>0</v>
      </c>
      <c r="GN25" s="57">
        <v>0</v>
      </c>
      <c r="GO25" s="47">
        <v>0</v>
      </c>
      <c r="GP25" s="47">
        <v>0</v>
      </c>
      <c r="GQ25" s="47">
        <v>0</v>
      </c>
      <c r="GR25" s="47">
        <v>0</v>
      </c>
      <c r="GS25" s="47">
        <v>0</v>
      </c>
      <c r="GT25" s="47">
        <v>0</v>
      </c>
      <c r="GU25" s="47">
        <v>0</v>
      </c>
      <c r="GV25" s="47">
        <v>0</v>
      </c>
      <c r="GW25" s="47">
        <v>0</v>
      </c>
      <c r="GX25" s="47">
        <v>0</v>
      </c>
      <c r="GY25" s="47">
        <v>0</v>
      </c>
      <c r="GZ25" s="130">
        <v>0</v>
      </c>
      <c r="HA25" s="47">
        <v>0</v>
      </c>
      <c r="HB25" s="47">
        <v>0</v>
      </c>
      <c r="HC25" s="47">
        <v>0</v>
      </c>
      <c r="HD25" s="47">
        <v>0</v>
      </c>
      <c r="HE25" s="47">
        <v>0</v>
      </c>
      <c r="HF25" s="47">
        <v>0</v>
      </c>
      <c r="HG25" s="45" t="s">
        <v>74</v>
      </c>
      <c r="HH25" s="45" t="s">
        <v>74</v>
      </c>
      <c r="HI25" s="47">
        <v>0</v>
      </c>
      <c r="HJ25" s="47">
        <v>0</v>
      </c>
      <c r="HK25" s="47">
        <v>0</v>
      </c>
      <c r="HL25" s="130">
        <v>0</v>
      </c>
      <c r="HM25" s="72">
        <v>0</v>
      </c>
      <c r="HN25" s="72">
        <v>0</v>
      </c>
    </row>
    <row r="26" spans="1:222" s="34" customFormat="1" ht="22.5" customHeight="1">
      <c r="A26" s="198">
        <f>A15-A16+A20-A24</f>
        <v>-683.5000000000014</v>
      </c>
      <c r="B26" s="176" t="s">
        <v>30</v>
      </c>
      <c r="C26" s="158">
        <v>323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21">
        <v>0</v>
      </c>
      <c r="P26" s="119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9">
        <v>0</v>
      </c>
      <c r="AO26" s="111">
        <v>0</v>
      </c>
      <c r="AP26" s="111">
        <v>0</v>
      </c>
      <c r="AQ26" s="111">
        <v>0</v>
      </c>
      <c r="AR26" s="111">
        <v>0</v>
      </c>
      <c r="AS26" s="111">
        <v>0</v>
      </c>
      <c r="AT26" s="163">
        <v>0</v>
      </c>
      <c r="AU26" s="179">
        <v>0</v>
      </c>
      <c r="AV26" s="111">
        <v>0</v>
      </c>
      <c r="AW26" s="111">
        <v>0</v>
      </c>
      <c r="AX26" s="111">
        <v>0</v>
      </c>
      <c r="AY26" s="179">
        <v>0</v>
      </c>
      <c r="AZ26" s="165">
        <v>0</v>
      </c>
      <c r="BA26" s="121">
        <v>0</v>
      </c>
      <c r="BB26" s="160">
        <v>0</v>
      </c>
      <c r="BC26" s="121">
        <v>0</v>
      </c>
      <c r="BD26" s="160">
        <v>0</v>
      </c>
      <c r="BE26" s="111">
        <v>0</v>
      </c>
      <c r="BF26" s="160">
        <v>0</v>
      </c>
      <c r="BG26" s="111">
        <v>0</v>
      </c>
      <c r="BH26" s="110">
        <v>0</v>
      </c>
      <c r="BI26" s="160">
        <v>0</v>
      </c>
      <c r="BJ26" s="160">
        <v>0</v>
      </c>
      <c r="BK26" s="196">
        <v>0</v>
      </c>
      <c r="BL26" s="122">
        <v>0</v>
      </c>
      <c r="BM26" s="110">
        <v>0</v>
      </c>
      <c r="BN26" s="110">
        <v>0</v>
      </c>
      <c r="BO26" s="110">
        <v>0</v>
      </c>
      <c r="BP26" s="111">
        <v>0</v>
      </c>
      <c r="BQ26" s="111">
        <v>0</v>
      </c>
      <c r="BR26" s="160">
        <v>0</v>
      </c>
      <c r="BS26" s="160">
        <v>0</v>
      </c>
      <c r="BT26" s="160">
        <v>0</v>
      </c>
      <c r="BU26" s="160">
        <v>0</v>
      </c>
      <c r="BV26" s="160">
        <v>0</v>
      </c>
      <c r="BW26" s="111">
        <v>0</v>
      </c>
      <c r="BX26" s="166">
        <v>0</v>
      </c>
      <c r="BY26" s="121">
        <v>0</v>
      </c>
      <c r="BZ26" s="160">
        <v>0</v>
      </c>
      <c r="CA26" s="110">
        <v>0</v>
      </c>
      <c r="CB26" s="110">
        <v>0</v>
      </c>
      <c r="CC26" s="160">
        <v>0</v>
      </c>
      <c r="CD26" s="160">
        <v>0</v>
      </c>
      <c r="CE26" s="160">
        <v>0</v>
      </c>
      <c r="CF26" s="110">
        <v>0</v>
      </c>
      <c r="CG26" s="160">
        <v>0</v>
      </c>
      <c r="CH26" s="160">
        <v>0</v>
      </c>
      <c r="CI26" s="111">
        <v>0</v>
      </c>
      <c r="CJ26" s="122">
        <v>0</v>
      </c>
      <c r="CK26" s="110">
        <v>0</v>
      </c>
      <c r="CL26" s="110">
        <v>0</v>
      </c>
      <c r="CM26" s="127">
        <v>0</v>
      </c>
      <c r="CN26" s="160">
        <v>0</v>
      </c>
      <c r="CO26" s="110">
        <v>0</v>
      </c>
      <c r="CP26" s="110">
        <v>0</v>
      </c>
      <c r="CQ26" s="110">
        <v>0</v>
      </c>
      <c r="CR26" s="160">
        <v>0</v>
      </c>
      <c r="CS26" s="160">
        <v>0</v>
      </c>
      <c r="CT26" s="160">
        <v>0</v>
      </c>
      <c r="CU26" s="111">
        <v>0</v>
      </c>
      <c r="CV26" s="119">
        <v>0</v>
      </c>
      <c r="CW26" s="111">
        <v>0</v>
      </c>
      <c r="CX26" s="121">
        <v>0</v>
      </c>
      <c r="CY26" s="111">
        <v>0</v>
      </c>
      <c r="CZ26" s="111">
        <v>0</v>
      </c>
      <c r="DA26" s="160">
        <v>0</v>
      </c>
      <c r="DB26" s="111">
        <v>0</v>
      </c>
      <c r="DC26" s="167">
        <v>0</v>
      </c>
      <c r="DD26" s="160">
        <v>0</v>
      </c>
      <c r="DE26" s="160">
        <v>0</v>
      </c>
      <c r="DF26" s="160">
        <v>0</v>
      </c>
      <c r="DG26" s="170">
        <v>0</v>
      </c>
      <c r="DH26" s="166">
        <v>0</v>
      </c>
      <c r="DI26" s="121">
        <v>0</v>
      </c>
      <c r="DJ26" s="169">
        <v>0</v>
      </c>
      <c r="DK26" s="192">
        <v>0</v>
      </c>
      <c r="DL26" s="192">
        <v>0</v>
      </c>
      <c r="DM26" s="156">
        <v>0</v>
      </c>
      <c r="DN26" s="160">
        <v>0</v>
      </c>
      <c r="DO26" s="160">
        <v>0</v>
      </c>
      <c r="DP26" s="111">
        <v>0</v>
      </c>
      <c r="DQ26" s="111">
        <v>0</v>
      </c>
      <c r="DR26" s="160">
        <v>0</v>
      </c>
      <c r="DS26" s="160">
        <v>0</v>
      </c>
      <c r="DT26" s="165">
        <v>0</v>
      </c>
      <c r="DU26" s="160">
        <v>0</v>
      </c>
      <c r="DV26" s="111">
        <v>0</v>
      </c>
      <c r="DW26" s="118">
        <v>0</v>
      </c>
      <c r="DX26" s="160">
        <v>0</v>
      </c>
      <c r="DY26" s="160">
        <v>0</v>
      </c>
      <c r="DZ26" s="160">
        <v>0</v>
      </c>
      <c r="EA26" s="156">
        <v>0</v>
      </c>
      <c r="EB26" s="156">
        <v>0</v>
      </c>
      <c r="EC26" s="160">
        <v>0</v>
      </c>
      <c r="ED26" s="160">
        <v>0</v>
      </c>
      <c r="EE26" s="170">
        <v>0</v>
      </c>
      <c r="EF26" s="165">
        <v>0</v>
      </c>
      <c r="EG26" s="160">
        <v>0</v>
      </c>
      <c r="EH26" s="160">
        <v>0</v>
      </c>
      <c r="EI26" s="160">
        <v>0</v>
      </c>
      <c r="EJ26" s="160">
        <v>0</v>
      </c>
      <c r="EK26" s="160">
        <v>0</v>
      </c>
      <c r="EL26" s="160">
        <v>0</v>
      </c>
      <c r="EM26" s="160">
        <v>0</v>
      </c>
      <c r="EN26" s="156">
        <v>0</v>
      </c>
      <c r="EO26" s="160">
        <v>0</v>
      </c>
      <c r="EP26" s="156">
        <v>0</v>
      </c>
      <c r="EQ26" s="156">
        <v>0</v>
      </c>
      <c r="ER26" s="119">
        <v>0</v>
      </c>
      <c r="ES26" s="111">
        <v>0</v>
      </c>
      <c r="ET26" s="111">
        <v>0</v>
      </c>
      <c r="EU26" s="156">
        <v>0</v>
      </c>
      <c r="EV26" s="111">
        <v>0</v>
      </c>
      <c r="EW26" s="111">
        <v>0</v>
      </c>
      <c r="EX26" s="111">
        <v>0</v>
      </c>
      <c r="EY26" s="111">
        <v>0</v>
      </c>
      <c r="EZ26" s="118">
        <v>0</v>
      </c>
      <c r="FA26" s="111">
        <v>0</v>
      </c>
      <c r="FB26" s="160">
        <v>0</v>
      </c>
      <c r="FC26" s="156">
        <v>0</v>
      </c>
      <c r="FD26" s="119">
        <v>0</v>
      </c>
      <c r="FE26" s="111">
        <v>0</v>
      </c>
      <c r="FF26" s="111">
        <v>0</v>
      </c>
      <c r="FG26" s="111">
        <v>0</v>
      </c>
      <c r="FH26" s="111">
        <v>0</v>
      </c>
      <c r="FI26" s="111">
        <v>0</v>
      </c>
      <c r="FJ26" s="111">
        <v>0</v>
      </c>
      <c r="FK26" s="111">
        <v>0</v>
      </c>
      <c r="FL26" s="174">
        <v>0</v>
      </c>
      <c r="FM26" s="111">
        <v>0</v>
      </c>
      <c r="FN26" s="160">
        <v>0</v>
      </c>
      <c r="FO26" s="111">
        <v>0</v>
      </c>
      <c r="FP26" s="119">
        <v>0</v>
      </c>
      <c r="FQ26" s="111">
        <v>0</v>
      </c>
      <c r="FR26" s="111">
        <v>0</v>
      </c>
      <c r="FS26" s="111">
        <v>0</v>
      </c>
      <c r="FT26" s="111">
        <v>0</v>
      </c>
      <c r="FU26" s="111">
        <v>0</v>
      </c>
      <c r="FV26" s="118">
        <v>0</v>
      </c>
      <c r="FW26" s="111">
        <v>0</v>
      </c>
      <c r="FX26" s="111">
        <v>0</v>
      </c>
      <c r="FY26" s="111">
        <v>0</v>
      </c>
      <c r="FZ26" s="111">
        <v>0</v>
      </c>
      <c r="GA26" s="111">
        <v>0</v>
      </c>
      <c r="GB26" s="119">
        <v>0</v>
      </c>
      <c r="GC26" s="111">
        <v>0</v>
      </c>
      <c r="GD26" s="111">
        <v>0</v>
      </c>
      <c r="GE26" s="172">
        <v>0</v>
      </c>
      <c r="GF26" s="111">
        <v>0</v>
      </c>
      <c r="GG26" s="111">
        <v>0</v>
      </c>
      <c r="GH26" s="111">
        <v>0</v>
      </c>
      <c r="GI26" s="111">
        <v>0</v>
      </c>
      <c r="GJ26" s="111">
        <v>0</v>
      </c>
      <c r="GK26" s="111">
        <v>0</v>
      </c>
      <c r="GL26" s="111">
        <v>0</v>
      </c>
      <c r="GM26" s="111">
        <v>0</v>
      </c>
      <c r="GN26" s="57">
        <v>0</v>
      </c>
      <c r="GO26" s="47">
        <v>0</v>
      </c>
      <c r="GP26" s="47">
        <v>0</v>
      </c>
      <c r="GQ26" s="47">
        <v>0</v>
      </c>
      <c r="GR26" s="47">
        <v>0</v>
      </c>
      <c r="GS26" s="47">
        <v>0</v>
      </c>
      <c r="GT26" s="47">
        <v>0</v>
      </c>
      <c r="GU26" s="47">
        <v>0</v>
      </c>
      <c r="GV26" s="47">
        <v>0</v>
      </c>
      <c r="GW26" s="47">
        <v>0</v>
      </c>
      <c r="GX26" s="47">
        <v>0</v>
      </c>
      <c r="GY26" s="47">
        <v>0</v>
      </c>
      <c r="GZ26" s="130">
        <v>0</v>
      </c>
      <c r="HA26" s="47">
        <v>0</v>
      </c>
      <c r="HB26" s="47">
        <v>0</v>
      </c>
      <c r="HC26" s="47">
        <v>0</v>
      </c>
      <c r="HD26" s="47">
        <v>0</v>
      </c>
      <c r="HE26" s="47">
        <v>0</v>
      </c>
      <c r="HF26" s="47">
        <v>0</v>
      </c>
      <c r="HG26" s="45" t="s">
        <v>74</v>
      </c>
      <c r="HH26" s="45" t="s">
        <v>74</v>
      </c>
      <c r="HI26" s="47">
        <v>0</v>
      </c>
      <c r="HJ26" s="47">
        <v>0</v>
      </c>
      <c r="HK26" s="47">
        <v>0</v>
      </c>
      <c r="HL26" s="130">
        <v>0</v>
      </c>
      <c r="HM26" s="72">
        <v>0</v>
      </c>
      <c r="HN26" s="72">
        <v>0</v>
      </c>
    </row>
    <row r="27" spans="1:222" s="34" customFormat="1" ht="15.75">
      <c r="A27" s="197"/>
      <c r="B27" s="199" t="s">
        <v>31</v>
      </c>
      <c r="C27" s="183">
        <v>33</v>
      </c>
      <c r="D27" s="124">
        <f>SUM(D28:D29)</f>
        <v>-4.1</v>
      </c>
      <c r="E27" s="124">
        <f aca="true" t="shared" si="52" ref="E27:AA27">SUM(E28:E29)</f>
        <v>6.700000000000001</v>
      </c>
      <c r="F27" s="124">
        <f t="shared" si="52"/>
        <v>-14.8</v>
      </c>
      <c r="G27" s="124">
        <f t="shared" si="52"/>
        <v>-13.3</v>
      </c>
      <c r="H27" s="124">
        <f t="shared" si="52"/>
        <v>-20.5</v>
      </c>
      <c r="I27" s="124">
        <f t="shared" si="52"/>
        <v>8.7</v>
      </c>
      <c r="J27" s="124">
        <f t="shared" si="52"/>
        <v>-21.8</v>
      </c>
      <c r="K27" s="124">
        <f t="shared" si="52"/>
        <v>5.899999999999999</v>
      </c>
      <c r="L27" s="124">
        <f t="shared" si="52"/>
        <v>2.2</v>
      </c>
      <c r="M27" s="124">
        <f t="shared" si="52"/>
        <v>12.6</v>
      </c>
      <c r="N27" s="124">
        <f t="shared" si="52"/>
        <v>-0.5000000000000007</v>
      </c>
      <c r="O27" s="124">
        <f t="shared" si="52"/>
        <v>-41.9</v>
      </c>
      <c r="P27" s="188">
        <f t="shared" si="52"/>
        <v>8.3</v>
      </c>
      <c r="Q27" s="124">
        <f t="shared" si="52"/>
        <v>-7.4</v>
      </c>
      <c r="R27" s="124">
        <f t="shared" si="52"/>
        <v>8.8</v>
      </c>
      <c r="S27" s="124">
        <f t="shared" si="52"/>
        <v>5.7</v>
      </c>
      <c r="T27" s="124">
        <f t="shared" si="52"/>
        <v>-32.6</v>
      </c>
      <c r="U27" s="124">
        <f t="shared" si="52"/>
        <v>-3.5</v>
      </c>
      <c r="V27" s="124">
        <f t="shared" si="52"/>
        <v>48.7</v>
      </c>
      <c r="W27" s="124">
        <f t="shared" si="52"/>
        <v>-1.4000000000000057</v>
      </c>
      <c r="X27" s="124">
        <f t="shared" si="52"/>
        <v>-5.599999999999994</v>
      </c>
      <c r="Y27" s="124">
        <f t="shared" si="52"/>
        <v>11.5</v>
      </c>
      <c r="Z27" s="124">
        <f t="shared" si="52"/>
        <v>-8.300000000000011</v>
      </c>
      <c r="AA27" s="124">
        <f t="shared" si="52"/>
        <v>-9.7</v>
      </c>
      <c r="AB27" s="117">
        <f aca="true" t="shared" si="53" ref="AB27:AN27">SUM(AB28:AB29)</f>
        <v>8.1</v>
      </c>
      <c r="AC27" s="116">
        <f t="shared" si="53"/>
        <v>1.5</v>
      </c>
      <c r="AD27" s="116">
        <f t="shared" si="53"/>
        <v>-3.3</v>
      </c>
      <c r="AE27" s="116">
        <f t="shared" si="53"/>
        <v>11</v>
      </c>
      <c r="AF27" s="116">
        <f t="shared" si="53"/>
        <v>522.8</v>
      </c>
      <c r="AG27" s="116">
        <f t="shared" si="53"/>
        <v>32.000000000000114</v>
      </c>
      <c r="AH27" s="116">
        <f t="shared" si="53"/>
        <v>-12.400000000000137</v>
      </c>
      <c r="AI27" s="116">
        <f t="shared" si="53"/>
        <v>36.500000000000114</v>
      </c>
      <c r="AJ27" s="116">
        <f t="shared" si="53"/>
        <v>189.4</v>
      </c>
      <c r="AK27" s="116">
        <f t="shared" si="53"/>
        <v>6.3</v>
      </c>
      <c r="AL27" s="116">
        <f t="shared" si="53"/>
        <v>4.399999999999954</v>
      </c>
      <c r="AM27" s="116">
        <f t="shared" si="53"/>
        <v>165.9</v>
      </c>
      <c r="AN27" s="117">
        <f t="shared" si="53"/>
        <v>3.4000000000000004</v>
      </c>
      <c r="AO27" s="124">
        <f aca="true" t="shared" si="54" ref="AO27:AT27">SUM(AO28:AO29)</f>
        <v>7.1</v>
      </c>
      <c r="AP27" s="124">
        <f t="shared" si="54"/>
        <v>-164.1</v>
      </c>
      <c r="AQ27" s="124">
        <f t="shared" si="54"/>
        <v>3.0999999999999943</v>
      </c>
      <c r="AR27" s="124">
        <f t="shared" si="54"/>
        <v>19.100000000000012</v>
      </c>
      <c r="AS27" s="124">
        <f t="shared" si="54"/>
        <v>4.900000000000002</v>
      </c>
      <c r="AT27" s="124">
        <f t="shared" si="54"/>
        <v>259.3</v>
      </c>
      <c r="AU27" s="124">
        <f aca="true" t="shared" si="55" ref="AU27:BQ27">SUM(AU28:AU29)</f>
        <v>27.600000000000023</v>
      </c>
      <c r="AV27" s="124">
        <f t="shared" si="55"/>
        <v>62.7</v>
      </c>
      <c r="AW27" s="124">
        <f t="shared" si="55"/>
        <v>107.3</v>
      </c>
      <c r="AX27" s="124">
        <f t="shared" si="55"/>
        <v>273.5</v>
      </c>
      <c r="AY27" s="124">
        <f t="shared" si="55"/>
        <v>93.6</v>
      </c>
      <c r="AZ27" s="188">
        <f t="shared" si="55"/>
        <v>36.3</v>
      </c>
      <c r="BA27" s="124">
        <f t="shared" si="55"/>
        <v>161.8</v>
      </c>
      <c r="BB27" s="124">
        <f t="shared" si="55"/>
        <v>263.2</v>
      </c>
      <c r="BC27" s="124">
        <f t="shared" si="55"/>
        <v>29.599999999999987</v>
      </c>
      <c r="BD27" s="124">
        <f t="shared" si="55"/>
        <v>32</v>
      </c>
      <c r="BE27" s="124">
        <f t="shared" si="55"/>
        <v>11.000000000000057</v>
      </c>
      <c r="BF27" s="124">
        <f t="shared" si="55"/>
        <v>127.69999999999999</v>
      </c>
      <c r="BG27" s="124">
        <f t="shared" si="55"/>
        <v>42.599999999999994</v>
      </c>
      <c r="BH27" s="124">
        <f t="shared" si="55"/>
        <v>187.60000000000002</v>
      </c>
      <c r="BI27" s="124">
        <f t="shared" si="55"/>
        <v>59.69999999999992</v>
      </c>
      <c r="BJ27" s="124">
        <f t="shared" si="55"/>
        <v>234.0999999999999</v>
      </c>
      <c r="BK27" s="124">
        <f t="shared" si="55"/>
        <v>90.09999999999991</v>
      </c>
      <c r="BL27" s="188">
        <f t="shared" si="55"/>
        <v>6.8000000000000025</v>
      </c>
      <c r="BM27" s="124">
        <f t="shared" si="55"/>
        <v>9.1</v>
      </c>
      <c r="BN27" s="124">
        <f t="shared" si="55"/>
        <v>33.89999999999999</v>
      </c>
      <c r="BO27" s="124">
        <f t="shared" si="55"/>
        <v>117.70000000000002</v>
      </c>
      <c r="BP27" s="124">
        <f t="shared" si="55"/>
        <v>54.8</v>
      </c>
      <c r="BQ27" s="124">
        <f t="shared" si="55"/>
        <v>31.600000000000023</v>
      </c>
      <c r="BR27" s="174">
        <f aca="true" t="shared" si="56" ref="BR27:DG27">SUM(BR28:BR29)</f>
        <v>9.499999999999957</v>
      </c>
      <c r="BS27" s="174">
        <f t="shared" si="56"/>
        <v>49.09999999999999</v>
      </c>
      <c r="BT27" s="174">
        <f t="shared" si="56"/>
        <v>46.30000000000004</v>
      </c>
      <c r="BU27" s="174">
        <f t="shared" si="56"/>
        <v>54.49999999999992</v>
      </c>
      <c r="BV27" s="174">
        <f t="shared" si="56"/>
        <v>18.10000000000005</v>
      </c>
      <c r="BW27" s="174">
        <f t="shared" si="56"/>
        <v>151.8</v>
      </c>
      <c r="BX27" s="173">
        <f t="shared" si="56"/>
        <v>29.800000000000004</v>
      </c>
      <c r="BY27" s="174">
        <f t="shared" si="56"/>
        <v>13.599999999999994</v>
      </c>
      <c r="BZ27" s="174">
        <f t="shared" si="56"/>
        <v>12.200000000000003</v>
      </c>
      <c r="CA27" s="174">
        <f t="shared" si="56"/>
        <v>42.9</v>
      </c>
      <c r="CB27" s="174">
        <f t="shared" si="56"/>
        <v>26.500000000000004</v>
      </c>
      <c r="CC27" s="174">
        <f t="shared" si="56"/>
        <v>53.79999999999999</v>
      </c>
      <c r="CD27" s="174">
        <f t="shared" si="56"/>
        <v>82.80000000000001</v>
      </c>
      <c r="CE27" s="174">
        <f t="shared" si="56"/>
        <v>181.8</v>
      </c>
      <c r="CF27" s="174">
        <f t="shared" si="56"/>
        <v>53.79999999999993</v>
      </c>
      <c r="CG27" s="174">
        <f t="shared" si="56"/>
        <v>24.600000000000094</v>
      </c>
      <c r="CH27" s="174">
        <f t="shared" si="56"/>
        <v>20.00000000000002</v>
      </c>
      <c r="CI27" s="174">
        <f t="shared" si="56"/>
        <v>66.99999999999986</v>
      </c>
      <c r="CJ27" s="173">
        <f t="shared" si="56"/>
        <v>-15.700000000000001</v>
      </c>
      <c r="CK27" s="108">
        <f t="shared" si="56"/>
        <v>12.200000000000001</v>
      </c>
      <c r="CL27" s="108">
        <f t="shared" si="56"/>
        <v>72.3</v>
      </c>
      <c r="CM27" s="189">
        <f t="shared" si="56"/>
        <v>-76.10000000000001</v>
      </c>
      <c r="CN27" s="189">
        <f t="shared" si="56"/>
        <v>-1.8999999999999897</v>
      </c>
      <c r="CO27" s="189">
        <f t="shared" si="56"/>
        <v>-44.69999999999999</v>
      </c>
      <c r="CP27" s="189">
        <f t="shared" si="56"/>
        <v>0.29999999999997407</v>
      </c>
      <c r="CQ27" s="189">
        <f t="shared" si="56"/>
        <v>55.500000000000014</v>
      </c>
      <c r="CR27" s="189">
        <f t="shared" si="56"/>
        <v>-8.600000000000012</v>
      </c>
      <c r="CS27" s="189">
        <f t="shared" si="56"/>
        <v>148.3</v>
      </c>
      <c r="CT27" s="189">
        <f t="shared" si="56"/>
        <v>24.90000000000002</v>
      </c>
      <c r="CU27" s="189">
        <f t="shared" si="56"/>
        <v>57.599999999999994</v>
      </c>
      <c r="CV27" s="113">
        <f t="shared" si="56"/>
        <v>8.399999999999999</v>
      </c>
      <c r="CW27" s="108">
        <f t="shared" si="56"/>
        <v>105.89999999999999</v>
      </c>
      <c r="CX27" s="108">
        <f t="shared" si="56"/>
        <v>42.60000000000003</v>
      </c>
      <c r="CY27" s="108">
        <f t="shared" si="56"/>
        <v>5.600000000000016</v>
      </c>
      <c r="CZ27" s="108">
        <f t="shared" si="56"/>
        <v>44.69999999999989</v>
      </c>
      <c r="DA27" s="108">
        <f t="shared" si="56"/>
        <v>5.200000000000088</v>
      </c>
      <c r="DB27" s="108">
        <f t="shared" si="56"/>
        <v>35.119999999999976</v>
      </c>
      <c r="DC27" s="108">
        <f t="shared" si="56"/>
        <v>137.18</v>
      </c>
      <c r="DD27" s="108">
        <f t="shared" si="56"/>
        <v>211.5</v>
      </c>
      <c r="DE27" s="108">
        <f t="shared" si="56"/>
        <v>25.30000000000001</v>
      </c>
      <c r="DF27" s="108">
        <f t="shared" si="56"/>
        <v>37.099999999999966</v>
      </c>
      <c r="DG27" s="114">
        <f t="shared" si="56"/>
        <v>351.3999999999999</v>
      </c>
      <c r="DH27" s="117">
        <f aca="true" t="shared" si="57" ref="DH27:DO27">SUM(DH28:DH29)</f>
        <v>29.599999999999994</v>
      </c>
      <c r="DI27" s="116">
        <f t="shared" si="57"/>
        <v>99.90000000000003</v>
      </c>
      <c r="DJ27" s="116">
        <f t="shared" si="57"/>
        <v>5.699999999999989</v>
      </c>
      <c r="DK27" s="189">
        <f t="shared" si="57"/>
        <v>38.5</v>
      </c>
      <c r="DL27" s="189">
        <f t="shared" si="57"/>
        <v>62.6</v>
      </c>
      <c r="DM27" s="189">
        <f t="shared" si="57"/>
        <v>318.9</v>
      </c>
      <c r="DN27" s="189">
        <f t="shared" si="57"/>
        <v>36.49999999999994</v>
      </c>
      <c r="DO27" s="192">
        <f t="shared" si="57"/>
        <v>-5</v>
      </c>
      <c r="DP27" s="116">
        <f aca="true" t="shared" si="58" ref="DP27:FC27">SUM(DP28:DP29)</f>
        <v>46.5</v>
      </c>
      <c r="DQ27" s="116">
        <f t="shared" si="58"/>
        <v>46.899999999999864</v>
      </c>
      <c r="DR27" s="116">
        <f t="shared" si="58"/>
        <v>184.60000000000014</v>
      </c>
      <c r="DS27" s="116">
        <f>SUM(DS28:DS29)</f>
        <v>76.5</v>
      </c>
      <c r="DT27" s="173">
        <f t="shared" si="58"/>
        <v>-11.3</v>
      </c>
      <c r="DU27" s="174">
        <f t="shared" si="58"/>
        <v>-70.5</v>
      </c>
      <c r="DV27" s="174">
        <f t="shared" si="58"/>
        <v>56.89999999999999</v>
      </c>
      <c r="DW27" s="174">
        <f t="shared" si="58"/>
        <v>80.10000000000001</v>
      </c>
      <c r="DX27" s="174">
        <f t="shared" si="58"/>
        <v>14.05</v>
      </c>
      <c r="DY27" s="174">
        <f t="shared" si="58"/>
        <v>62.050000000000004</v>
      </c>
      <c r="DZ27" s="174">
        <f t="shared" si="58"/>
        <v>131.09999999999997</v>
      </c>
      <c r="EA27" s="174">
        <f t="shared" si="58"/>
        <v>87.70000000000003</v>
      </c>
      <c r="EB27" s="174">
        <f t="shared" si="58"/>
        <v>23.899999999999977</v>
      </c>
      <c r="EC27" s="174">
        <f t="shared" si="58"/>
        <v>204.10000000000002</v>
      </c>
      <c r="ED27" s="174">
        <f t="shared" si="58"/>
        <v>92.29999999999995</v>
      </c>
      <c r="EE27" s="191">
        <f t="shared" si="58"/>
        <v>396.19999999999993</v>
      </c>
      <c r="EF27" s="173">
        <f t="shared" si="58"/>
        <v>-58.3</v>
      </c>
      <c r="EG27" s="174">
        <f t="shared" si="58"/>
        <v>36.999999999999986</v>
      </c>
      <c r="EH27" s="174">
        <f t="shared" si="58"/>
        <v>101.30000000000001</v>
      </c>
      <c r="EI27" s="174">
        <f t="shared" si="58"/>
        <v>30</v>
      </c>
      <c r="EJ27" s="174">
        <f t="shared" si="58"/>
        <v>162.80000000000004</v>
      </c>
      <c r="EK27" s="174">
        <f t="shared" si="58"/>
        <v>328.7</v>
      </c>
      <c r="EL27" s="174">
        <f t="shared" si="58"/>
        <v>-0.5200000000000102</v>
      </c>
      <c r="EM27" s="174">
        <f t="shared" si="58"/>
        <v>63.719999999999914</v>
      </c>
      <c r="EN27" s="174">
        <f t="shared" si="58"/>
        <v>203.00000000000006</v>
      </c>
      <c r="EO27" s="171">
        <f t="shared" si="58"/>
        <v>83.49999999999994</v>
      </c>
      <c r="EP27" s="171">
        <f t="shared" si="58"/>
        <v>62.500000000000114</v>
      </c>
      <c r="EQ27" s="171">
        <f t="shared" si="58"/>
        <v>122.49999999999983</v>
      </c>
      <c r="ER27" s="195">
        <f t="shared" si="58"/>
        <v>79.1</v>
      </c>
      <c r="ES27" s="171">
        <f t="shared" si="58"/>
        <v>79.5</v>
      </c>
      <c r="ET27" s="171">
        <f t="shared" si="58"/>
        <v>-42.90000000000002</v>
      </c>
      <c r="EU27" s="171">
        <f t="shared" si="58"/>
        <v>90.70000000000005</v>
      </c>
      <c r="EV27" s="171">
        <f t="shared" si="58"/>
        <v>94.59999999999998</v>
      </c>
      <c r="EW27" s="171">
        <f t="shared" si="58"/>
        <v>-123.10000000000002</v>
      </c>
      <c r="EX27" s="171">
        <f t="shared" si="58"/>
        <v>-33.099999999999966</v>
      </c>
      <c r="EY27" s="171">
        <f t="shared" si="58"/>
        <v>61.599999999999966</v>
      </c>
      <c r="EZ27" s="171">
        <f t="shared" si="58"/>
        <v>56.89999999999999</v>
      </c>
      <c r="FA27" s="171">
        <f t="shared" si="58"/>
        <v>6.400000000000077</v>
      </c>
      <c r="FB27" s="171">
        <f t="shared" si="58"/>
        <v>105.69999999999993</v>
      </c>
      <c r="FC27" s="171">
        <f t="shared" si="58"/>
        <v>749.1000000000001</v>
      </c>
      <c r="FD27" s="117">
        <f aca="true" t="shared" si="59" ref="FD27:GA27">SUM(FD28:FD29)</f>
        <v>-108.4</v>
      </c>
      <c r="FE27" s="116">
        <f t="shared" si="59"/>
        <v>157.2</v>
      </c>
      <c r="FF27" s="116">
        <f t="shared" si="59"/>
        <v>-35.3</v>
      </c>
      <c r="FG27" s="116">
        <f t="shared" si="59"/>
        <v>11.099999999999998</v>
      </c>
      <c r="FH27" s="116">
        <f t="shared" si="59"/>
        <v>106.6</v>
      </c>
      <c r="FI27" s="116">
        <f t="shared" si="59"/>
        <v>51.400000000000034</v>
      </c>
      <c r="FJ27" s="116">
        <f t="shared" si="59"/>
        <v>-122.19999999999999</v>
      </c>
      <c r="FK27" s="116">
        <f t="shared" si="59"/>
        <v>114.7999999999999</v>
      </c>
      <c r="FL27" s="116">
        <f t="shared" si="59"/>
        <v>127.50000000000017</v>
      </c>
      <c r="FM27" s="116">
        <f t="shared" si="59"/>
        <v>231.29999999999987</v>
      </c>
      <c r="FN27" s="116">
        <f t="shared" si="59"/>
        <v>144.10000000000002</v>
      </c>
      <c r="FO27" s="116">
        <f t="shared" si="59"/>
        <v>698.1000000000001</v>
      </c>
      <c r="FP27" s="117">
        <f t="shared" si="59"/>
        <v>152.6</v>
      </c>
      <c r="FQ27" s="116">
        <f t="shared" si="59"/>
        <v>175.8</v>
      </c>
      <c r="FR27" s="116">
        <f t="shared" si="59"/>
        <v>242.29999999999993</v>
      </c>
      <c r="FS27" s="116">
        <f t="shared" si="59"/>
        <v>227.20000000000005</v>
      </c>
      <c r="FT27" s="116">
        <f t="shared" si="59"/>
        <v>946.7</v>
      </c>
      <c r="FU27" s="116">
        <f t="shared" si="59"/>
        <v>563.3000000000001</v>
      </c>
      <c r="FV27" s="116">
        <f t="shared" si="59"/>
        <v>1031.8000000000002</v>
      </c>
      <c r="FW27" s="116">
        <f t="shared" si="59"/>
        <v>530.3999999999996</v>
      </c>
      <c r="FX27" s="116">
        <f t="shared" si="59"/>
        <v>377.20000000000005</v>
      </c>
      <c r="FY27" s="116">
        <f t="shared" si="59"/>
        <v>944.6</v>
      </c>
      <c r="FZ27" s="116">
        <f t="shared" si="59"/>
        <v>800.2000000000005</v>
      </c>
      <c r="GA27" s="116">
        <f t="shared" si="59"/>
        <v>354.4000000000003</v>
      </c>
      <c r="GB27" s="117">
        <f aca="true" t="shared" si="60" ref="GB27:GN27">SUM(GB28:GB29)</f>
        <v>-22.400000000000034</v>
      </c>
      <c r="GC27" s="116">
        <f t="shared" si="60"/>
        <v>772.5000000000002</v>
      </c>
      <c r="GD27" s="116">
        <f t="shared" si="60"/>
        <v>243.79999999999995</v>
      </c>
      <c r="GE27" s="116">
        <f t="shared" si="60"/>
        <v>91.49999999999983</v>
      </c>
      <c r="GF27" s="116">
        <f t="shared" si="60"/>
        <v>14.100000000000307</v>
      </c>
      <c r="GG27" s="116">
        <f t="shared" si="60"/>
        <v>192.09999999999974</v>
      </c>
      <c r="GH27" s="116">
        <f t="shared" si="60"/>
        <v>-316.5999999999999</v>
      </c>
      <c r="GI27" s="116">
        <f t="shared" si="60"/>
        <v>121.89999999999986</v>
      </c>
      <c r="GJ27" s="116">
        <f t="shared" si="60"/>
        <v>54.80000000000018</v>
      </c>
      <c r="GK27" s="116">
        <f t="shared" si="60"/>
        <v>142.30000000000018</v>
      </c>
      <c r="GL27" s="116">
        <f t="shared" si="60"/>
        <v>163.69999999999953</v>
      </c>
      <c r="GM27" s="116">
        <v>1051.5</v>
      </c>
      <c r="GN27" s="117">
        <f t="shared" si="60"/>
        <v>282.9</v>
      </c>
      <c r="GO27" s="116">
        <f aca="true" t="shared" si="61" ref="GO27:GV27">SUM(GO28:GO29)</f>
        <v>161.3</v>
      </c>
      <c r="GP27" s="116">
        <f t="shared" si="61"/>
        <v>51.89999999999995</v>
      </c>
      <c r="GQ27" s="116">
        <f t="shared" si="61"/>
        <v>-260.7</v>
      </c>
      <c r="GR27" s="116">
        <f t="shared" si="61"/>
        <v>186.8</v>
      </c>
      <c r="GS27" s="116">
        <f t="shared" si="61"/>
        <v>299.6000000000001</v>
      </c>
      <c r="GT27" s="116">
        <f t="shared" si="61"/>
        <v>173.4999999999999</v>
      </c>
      <c r="GU27" s="116">
        <f t="shared" si="61"/>
        <v>194.5000000000001</v>
      </c>
      <c r="GV27" s="116">
        <f t="shared" si="61"/>
        <v>389.70000000000005</v>
      </c>
      <c r="GW27" s="116">
        <v>230.69999999999982</v>
      </c>
      <c r="GX27" s="62">
        <v>-26.59999999999991</v>
      </c>
      <c r="GY27" s="62">
        <v>1029.2000000000003</v>
      </c>
      <c r="GZ27" s="134">
        <v>-214.60000000000002</v>
      </c>
      <c r="HA27" s="44">
        <v>-6.599999999999966</v>
      </c>
      <c r="HB27" s="44">
        <v>296.9</v>
      </c>
      <c r="HC27" s="44">
        <v>307.79999999999995</v>
      </c>
      <c r="HD27" s="44">
        <v>233.5000000000001</v>
      </c>
      <c r="HE27" s="44">
        <v>244</v>
      </c>
      <c r="HF27" s="44">
        <v>356.29999999999995</v>
      </c>
      <c r="HG27" s="44">
        <v>269.4</v>
      </c>
      <c r="HH27" s="44">
        <v>93.5</v>
      </c>
      <c r="HI27" s="44">
        <v>161.6</v>
      </c>
      <c r="HJ27" s="44">
        <v>200.50000000000023</v>
      </c>
      <c r="HK27" s="62">
        <v>433.5000000000002</v>
      </c>
      <c r="HL27" s="134">
        <v>-229</v>
      </c>
      <c r="HM27" s="131">
        <v>206.6</v>
      </c>
      <c r="HN27" s="131">
        <v>213.1</v>
      </c>
    </row>
    <row r="28" spans="1:222" s="34" customFormat="1" ht="15.75">
      <c r="A28" s="197"/>
      <c r="B28" s="157" t="s">
        <v>32</v>
      </c>
      <c r="C28" s="158">
        <v>331</v>
      </c>
      <c r="D28" s="124">
        <v>-2.6</v>
      </c>
      <c r="E28" s="121">
        <v>-6.6</v>
      </c>
      <c r="F28" s="121">
        <v>-2.7</v>
      </c>
      <c r="G28" s="121">
        <v>-6.7</v>
      </c>
      <c r="H28" s="121">
        <v>-6.1</v>
      </c>
      <c r="I28" s="159">
        <v>-1.9</v>
      </c>
      <c r="J28" s="159">
        <v>-0.5</v>
      </c>
      <c r="K28" s="159">
        <v>-0.10000000000000142</v>
      </c>
      <c r="L28" s="159">
        <v>0</v>
      </c>
      <c r="M28" s="159">
        <v>0</v>
      </c>
      <c r="N28" s="159">
        <v>0.6999999999999993</v>
      </c>
      <c r="O28" s="121">
        <v>0.6000000000000014</v>
      </c>
      <c r="P28" s="119">
        <v>0</v>
      </c>
      <c r="Q28" s="111">
        <v>0</v>
      </c>
      <c r="R28" s="111">
        <v>0</v>
      </c>
      <c r="S28" s="111">
        <v>0</v>
      </c>
      <c r="T28" s="111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21">
        <v>0</v>
      </c>
      <c r="AA28" s="121">
        <v>-20</v>
      </c>
      <c r="AB28" s="119">
        <v>0</v>
      </c>
      <c r="AC28" s="111">
        <v>0</v>
      </c>
      <c r="AD28" s="121">
        <v>-10</v>
      </c>
      <c r="AE28" s="160">
        <v>0</v>
      </c>
      <c r="AF28" s="121">
        <v>0</v>
      </c>
      <c r="AG28" s="110">
        <v>-10</v>
      </c>
      <c r="AH28" s="110">
        <v>-11.8</v>
      </c>
      <c r="AI28" s="177">
        <v>-0.9999999999999964</v>
      </c>
      <c r="AJ28" s="110">
        <v>-1.4000000000000057</v>
      </c>
      <c r="AK28" s="110">
        <v>-1.2</v>
      </c>
      <c r="AL28" s="110">
        <v>-1.4</v>
      </c>
      <c r="AM28" s="110">
        <v>-15.6</v>
      </c>
      <c r="AN28" s="122">
        <v>-2.5</v>
      </c>
      <c r="AO28" s="110">
        <v>-2.1</v>
      </c>
      <c r="AP28" s="110">
        <v>-173.9</v>
      </c>
      <c r="AQ28" s="110">
        <v>-3.4000000000000057</v>
      </c>
      <c r="AR28" s="127">
        <v>-0.6999999999999886</v>
      </c>
      <c r="AS28" s="110">
        <v>-12.2</v>
      </c>
      <c r="AT28" s="163">
        <v>-2</v>
      </c>
      <c r="AU28" s="110">
        <v>3.6000000000000227</v>
      </c>
      <c r="AV28" s="110">
        <v>35.5</v>
      </c>
      <c r="AW28" s="110">
        <v>76.1</v>
      </c>
      <c r="AX28" s="110">
        <v>56.4</v>
      </c>
      <c r="AY28" s="179">
        <v>51.6</v>
      </c>
      <c r="AZ28" s="165">
        <v>30.9</v>
      </c>
      <c r="BA28" s="110">
        <v>27.400000000000006</v>
      </c>
      <c r="BB28" s="160">
        <v>-8.200000000000003</v>
      </c>
      <c r="BC28" s="110">
        <v>11.899999999999999</v>
      </c>
      <c r="BD28" s="160">
        <v>22</v>
      </c>
      <c r="BE28" s="111">
        <v>-6.199999999999989</v>
      </c>
      <c r="BF28" s="160">
        <v>25.80000000000001</v>
      </c>
      <c r="BG28" s="111">
        <v>16.9</v>
      </c>
      <c r="BH28" s="110">
        <v>12.000000000000014</v>
      </c>
      <c r="BI28" s="160">
        <v>-14.899999999999991</v>
      </c>
      <c r="BJ28" s="110">
        <v>-5.1000000000000085</v>
      </c>
      <c r="BK28" s="111">
        <v>11</v>
      </c>
      <c r="BL28" s="122">
        <v>-7.1</v>
      </c>
      <c r="BM28" s="110">
        <v>-2.200000000000001</v>
      </c>
      <c r="BN28" s="110">
        <v>7.300000000000001</v>
      </c>
      <c r="BO28" s="110">
        <v>4.700000000000001</v>
      </c>
      <c r="BP28" s="111">
        <v>32.099999999999994</v>
      </c>
      <c r="BQ28" s="111">
        <v>1</v>
      </c>
      <c r="BR28" s="160">
        <v>-22.299999999999997</v>
      </c>
      <c r="BS28" s="160">
        <v>9.4</v>
      </c>
      <c r="BT28" s="160">
        <v>7.099999999999994</v>
      </c>
      <c r="BU28" s="110">
        <v>17.6</v>
      </c>
      <c r="BV28" s="110">
        <v>-8.099999999999994</v>
      </c>
      <c r="BW28" s="111">
        <v>-4.299999999999997</v>
      </c>
      <c r="BX28" s="166">
        <v>8.6</v>
      </c>
      <c r="BY28" s="121">
        <v>2.6000000000000014</v>
      </c>
      <c r="BZ28" s="160">
        <v>2</v>
      </c>
      <c r="CA28" s="160">
        <v>11.799999999999995</v>
      </c>
      <c r="CB28" s="110">
        <v>2.0000000000000036</v>
      </c>
      <c r="CC28" s="160">
        <v>2.6000000000000014</v>
      </c>
      <c r="CD28" s="160">
        <v>14.500000000000007</v>
      </c>
      <c r="CE28" s="160">
        <v>23.69999999999999</v>
      </c>
      <c r="CF28" s="110">
        <v>-43.4</v>
      </c>
      <c r="CG28" s="160">
        <v>-15.799999999999997</v>
      </c>
      <c r="CH28" s="160">
        <v>9.899999999999999</v>
      </c>
      <c r="CI28" s="111">
        <v>-4.400000000000006</v>
      </c>
      <c r="CJ28" s="122">
        <v>-21.8</v>
      </c>
      <c r="CK28" s="110">
        <v>6.900000000000002</v>
      </c>
      <c r="CL28" s="111">
        <v>11.2</v>
      </c>
      <c r="CM28" s="127">
        <v>12.2</v>
      </c>
      <c r="CN28" s="160">
        <v>-5.899999999999999</v>
      </c>
      <c r="CO28" s="110">
        <v>5.699999999999999</v>
      </c>
      <c r="CP28" s="110">
        <v>-14.600000000000003</v>
      </c>
      <c r="CQ28" s="160">
        <v>34.7</v>
      </c>
      <c r="CR28" s="160">
        <v>1.899999999999995</v>
      </c>
      <c r="CS28" s="160">
        <v>34.000000000000014</v>
      </c>
      <c r="CT28" s="160">
        <v>3.5999999999999943</v>
      </c>
      <c r="CU28" s="110">
        <v>22</v>
      </c>
      <c r="CV28" s="122">
        <v>31.6</v>
      </c>
      <c r="CW28" s="110">
        <v>101.69999999999999</v>
      </c>
      <c r="CX28" s="121">
        <v>79.90000000000003</v>
      </c>
      <c r="CY28" s="111">
        <v>27.099999999999994</v>
      </c>
      <c r="CZ28" s="110">
        <v>33.39999999999992</v>
      </c>
      <c r="DA28" s="160">
        <v>41.30000000000007</v>
      </c>
      <c r="DB28" s="111">
        <v>63.01999999999998</v>
      </c>
      <c r="DC28" s="167">
        <v>72.88</v>
      </c>
      <c r="DD28" s="160">
        <v>9.200000000000045</v>
      </c>
      <c r="DE28" s="160">
        <v>18.900000000000034</v>
      </c>
      <c r="DF28" s="110">
        <v>-0.40000000000009095</v>
      </c>
      <c r="DG28" s="126">
        <v>37.89999999999992</v>
      </c>
      <c r="DH28" s="122">
        <v>79.8</v>
      </c>
      <c r="DI28" s="121">
        <v>88.90000000000002</v>
      </c>
      <c r="DJ28" s="127">
        <v>17</v>
      </c>
      <c r="DK28" s="169">
        <v>25.19999999999999</v>
      </c>
      <c r="DL28" s="127">
        <v>22.69999999999999</v>
      </c>
      <c r="DM28" s="156">
        <v>37.00000000000003</v>
      </c>
      <c r="DN28" s="160">
        <v>40.89999999999998</v>
      </c>
      <c r="DO28" s="160">
        <v>-26.30000000000001</v>
      </c>
      <c r="DP28" s="111">
        <v>6.4</v>
      </c>
      <c r="DQ28" s="110">
        <v>12.499999999999943</v>
      </c>
      <c r="DR28" s="160">
        <v>-39.89999999999992</v>
      </c>
      <c r="DS28" s="160">
        <v>0.6999999999999318</v>
      </c>
      <c r="DT28" s="119">
        <v>0.2999999999999998</v>
      </c>
      <c r="DU28" s="160">
        <v>-65</v>
      </c>
      <c r="DV28" s="110">
        <v>18.5</v>
      </c>
      <c r="DW28" s="118">
        <v>51.3</v>
      </c>
      <c r="DX28" s="160">
        <v>-18.999999999999996</v>
      </c>
      <c r="DY28" s="160">
        <v>41.9</v>
      </c>
      <c r="DZ28" s="160">
        <v>96.89999999999999</v>
      </c>
      <c r="EA28" s="156">
        <v>46.500000000000014</v>
      </c>
      <c r="EB28" s="156">
        <v>-8.900000000000006</v>
      </c>
      <c r="EC28" s="160">
        <v>89.30000000000001</v>
      </c>
      <c r="ED28" s="160">
        <v>46.5</v>
      </c>
      <c r="EE28" s="170">
        <v>20.099999999999966</v>
      </c>
      <c r="EF28" s="125">
        <v>-1</v>
      </c>
      <c r="EG28" s="110">
        <v>31.099999999999998</v>
      </c>
      <c r="EH28" s="160">
        <v>34.400000000000006</v>
      </c>
      <c r="EI28" s="160">
        <v>-13.099999999999994</v>
      </c>
      <c r="EJ28" s="160">
        <v>85.80000000000001</v>
      </c>
      <c r="EK28" s="160">
        <v>90.30000000000001</v>
      </c>
      <c r="EL28" s="160">
        <v>-1.0000000000000284</v>
      </c>
      <c r="EM28" s="160">
        <v>16.5</v>
      </c>
      <c r="EN28" s="156">
        <v>47.19999999999999</v>
      </c>
      <c r="EO28" s="160">
        <v>2.3000000000000114</v>
      </c>
      <c r="EP28" s="156">
        <v>28.299999999999955</v>
      </c>
      <c r="EQ28" s="160">
        <v>17.30000000000001</v>
      </c>
      <c r="ER28" s="119">
        <v>-59.4</v>
      </c>
      <c r="ES28" s="111">
        <v>70.5</v>
      </c>
      <c r="ET28" s="111">
        <v>-23.799999999999997</v>
      </c>
      <c r="EU28" s="156">
        <v>92.30000000000001</v>
      </c>
      <c r="EV28" s="111">
        <v>72.49999999999999</v>
      </c>
      <c r="EW28" s="111">
        <v>-85.4</v>
      </c>
      <c r="EX28" s="111">
        <v>-0.19999999999998863</v>
      </c>
      <c r="EY28" s="111">
        <v>71</v>
      </c>
      <c r="EZ28" s="156">
        <v>79.30000000000001</v>
      </c>
      <c r="FA28" s="111">
        <v>-2.3000000000000114</v>
      </c>
      <c r="FB28" s="160">
        <v>90</v>
      </c>
      <c r="FC28" s="160">
        <v>82.70000000000005</v>
      </c>
      <c r="FD28" s="119">
        <v>-46.6</v>
      </c>
      <c r="FE28" s="111">
        <v>69.1</v>
      </c>
      <c r="FF28" s="111">
        <v>8.3</v>
      </c>
      <c r="FG28" s="111">
        <v>7.599999999999998</v>
      </c>
      <c r="FH28" s="111">
        <v>112.1</v>
      </c>
      <c r="FI28" s="111">
        <v>101</v>
      </c>
      <c r="FJ28" s="111">
        <v>-68.69999999999999</v>
      </c>
      <c r="FK28" s="111">
        <v>111.19999999999999</v>
      </c>
      <c r="FL28" s="156">
        <v>97.80000000000001</v>
      </c>
      <c r="FM28" s="111">
        <v>231.4</v>
      </c>
      <c r="FN28" s="160">
        <v>119.89999999999998</v>
      </c>
      <c r="FO28" s="111">
        <v>163.5000000000001</v>
      </c>
      <c r="FP28" s="119">
        <v>37.4</v>
      </c>
      <c r="FQ28" s="111">
        <v>160</v>
      </c>
      <c r="FR28" s="110">
        <v>148.69999999999996</v>
      </c>
      <c r="FS28" s="110">
        <v>109.10000000000002</v>
      </c>
      <c r="FT28" s="110">
        <v>170.40000000000003</v>
      </c>
      <c r="FU28" s="111">
        <v>554.4</v>
      </c>
      <c r="FV28" s="121">
        <v>59.80000000000018</v>
      </c>
      <c r="FW28" s="118">
        <v>162.5999999999999</v>
      </c>
      <c r="FX28" s="110">
        <v>153.8</v>
      </c>
      <c r="FY28" s="111">
        <v>189.6</v>
      </c>
      <c r="FZ28" s="110">
        <v>122.89999999999986</v>
      </c>
      <c r="GA28" s="111">
        <v>115.29999999999995</v>
      </c>
      <c r="GB28" s="119">
        <v>-323.70000000000005</v>
      </c>
      <c r="GC28" s="111">
        <v>20.900000000000034</v>
      </c>
      <c r="GD28" s="111">
        <v>10</v>
      </c>
      <c r="GE28" s="172">
        <v>-33.69999999999999</v>
      </c>
      <c r="GF28" s="111">
        <v>-61.80000000000001</v>
      </c>
      <c r="GG28" s="111">
        <v>-19.19999999999999</v>
      </c>
      <c r="GH28" s="111">
        <v>-324.5</v>
      </c>
      <c r="GI28" s="110">
        <v>22.799999999999955</v>
      </c>
      <c r="GJ28" s="111">
        <v>10.5</v>
      </c>
      <c r="GK28" s="110">
        <v>73.5</v>
      </c>
      <c r="GL28" s="110">
        <v>137.10000000000008</v>
      </c>
      <c r="GM28" s="110">
        <v>95.09999999999997</v>
      </c>
      <c r="GN28" s="55">
        <v>201.7</v>
      </c>
      <c r="GO28" s="47">
        <v>165.60000000000002</v>
      </c>
      <c r="GP28" s="47">
        <v>31.19999999999999</v>
      </c>
      <c r="GQ28" s="47">
        <v>-304.6</v>
      </c>
      <c r="GR28" s="47">
        <v>165.80000000000007</v>
      </c>
      <c r="GS28" s="47">
        <v>147</v>
      </c>
      <c r="GT28" s="47">
        <v>206.89999999999998</v>
      </c>
      <c r="GU28" s="45">
        <v>79.20000000000005</v>
      </c>
      <c r="GV28" s="47">
        <v>179.5999999999999</v>
      </c>
      <c r="GW28" s="47">
        <v>204.29999999999984</v>
      </c>
      <c r="GX28" s="45">
        <v>-57.999999999999886</v>
      </c>
      <c r="GY28" s="45">
        <v>284.69999999999993</v>
      </c>
      <c r="GZ28" s="130">
        <v>-139.4</v>
      </c>
      <c r="HA28" s="45">
        <v>-118.79999999999998</v>
      </c>
      <c r="HB28" s="45">
        <v>308.3</v>
      </c>
      <c r="HC28" s="45">
        <v>209.69999999999996</v>
      </c>
      <c r="HD28" s="45">
        <v>210.20000000000005</v>
      </c>
      <c r="HE28" s="47">
        <v>199</v>
      </c>
      <c r="HF28" s="45">
        <v>155.5</v>
      </c>
      <c r="HG28" s="45">
        <v>163.69999999999993</v>
      </c>
      <c r="HH28" s="45">
        <v>-30.899999999999977</v>
      </c>
      <c r="HI28" s="47">
        <v>141.4000000000001</v>
      </c>
      <c r="HJ28" s="47">
        <v>144.70000000000005</v>
      </c>
      <c r="HK28" s="45">
        <v>173.30000000000018</v>
      </c>
      <c r="HL28" s="130">
        <v>-165.5</v>
      </c>
      <c r="HM28" s="72">
        <v>184.2</v>
      </c>
      <c r="HN28" s="72">
        <v>217.20000000000002</v>
      </c>
    </row>
    <row r="29" spans="1:222" s="34" customFormat="1" ht="15.75">
      <c r="A29" s="160">
        <f>A3+A12</f>
        <v>749.2000000000003</v>
      </c>
      <c r="B29" s="157" t="s">
        <v>33</v>
      </c>
      <c r="C29" s="158">
        <v>332</v>
      </c>
      <c r="D29" s="121">
        <v>-1.5</v>
      </c>
      <c r="E29" s="121">
        <v>13.3</v>
      </c>
      <c r="F29" s="121">
        <v>-12.1</v>
      </c>
      <c r="G29" s="121">
        <v>-6.6</v>
      </c>
      <c r="H29" s="121">
        <v>-14.4</v>
      </c>
      <c r="I29" s="159">
        <v>10.6</v>
      </c>
      <c r="J29" s="159">
        <v>-21.3</v>
      </c>
      <c r="K29" s="159">
        <v>6</v>
      </c>
      <c r="L29" s="159">
        <v>2.2</v>
      </c>
      <c r="M29" s="159">
        <v>12.6</v>
      </c>
      <c r="N29" s="159">
        <v>-1.2</v>
      </c>
      <c r="O29" s="121">
        <v>-42.5</v>
      </c>
      <c r="P29" s="122">
        <v>8.3</v>
      </c>
      <c r="Q29" s="111">
        <v>-7.4</v>
      </c>
      <c r="R29" s="110">
        <v>8.8</v>
      </c>
      <c r="S29" s="111">
        <v>5.7</v>
      </c>
      <c r="T29" s="110">
        <v>-32.6</v>
      </c>
      <c r="U29" s="110">
        <v>-3.5</v>
      </c>
      <c r="V29" s="110">
        <v>48.7</v>
      </c>
      <c r="W29" s="110">
        <v>-1.4000000000000057</v>
      </c>
      <c r="X29" s="110">
        <v>-5.599999999999994</v>
      </c>
      <c r="Y29" s="110">
        <v>11.5</v>
      </c>
      <c r="Z29" s="121">
        <v>-8.300000000000011</v>
      </c>
      <c r="AA29" s="121">
        <v>10.3</v>
      </c>
      <c r="AB29" s="122">
        <v>8.1</v>
      </c>
      <c r="AC29" s="110">
        <v>1.5</v>
      </c>
      <c r="AD29" s="121">
        <v>6.7</v>
      </c>
      <c r="AE29" s="160">
        <v>11</v>
      </c>
      <c r="AF29" s="121">
        <v>522.8</v>
      </c>
      <c r="AG29" s="110">
        <v>42.000000000000114</v>
      </c>
      <c r="AH29" s="110">
        <v>-0.6000000000001364</v>
      </c>
      <c r="AI29" s="177">
        <v>37.500000000000114</v>
      </c>
      <c r="AJ29" s="110">
        <v>190.8</v>
      </c>
      <c r="AK29" s="110">
        <v>7.5</v>
      </c>
      <c r="AL29" s="110">
        <v>5.7999999999999545</v>
      </c>
      <c r="AM29" s="110">
        <v>181.5</v>
      </c>
      <c r="AN29" s="122">
        <v>5.9</v>
      </c>
      <c r="AO29" s="110">
        <v>9.2</v>
      </c>
      <c r="AP29" s="110">
        <v>9.8</v>
      </c>
      <c r="AQ29" s="110">
        <v>6.5</v>
      </c>
      <c r="AR29" s="127">
        <v>19.8</v>
      </c>
      <c r="AS29" s="110">
        <v>17.1</v>
      </c>
      <c r="AT29" s="163">
        <v>261.3</v>
      </c>
      <c r="AU29" s="110">
        <v>24</v>
      </c>
      <c r="AV29" s="110">
        <v>27.2</v>
      </c>
      <c r="AW29" s="110">
        <v>31.2</v>
      </c>
      <c r="AX29" s="110">
        <v>217.1</v>
      </c>
      <c r="AY29" s="179">
        <v>42</v>
      </c>
      <c r="AZ29" s="165">
        <v>5.4</v>
      </c>
      <c r="BA29" s="110">
        <v>134.4</v>
      </c>
      <c r="BB29" s="160">
        <v>271.4</v>
      </c>
      <c r="BC29" s="110">
        <v>17.69999999999999</v>
      </c>
      <c r="BD29" s="160">
        <v>10</v>
      </c>
      <c r="BE29" s="111">
        <v>17.200000000000045</v>
      </c>
      <c r="BF29" s="160">
        <v>101.89999999999998</v>
      </c>
      <c r="BG29" s="111">
        <v>25.7</v>
      </c>
      <c r="BH29" s="110">
        <v>175.60000000000002</v>
      </c>
      <c r="BI29" s="160">
        <v>74.59999999999991</v>
      </c>
      <c r="BJ29" s="110">
        <v>239.19999999999993</v>
      </c>
      <c r="BK29" s="110">
        <v>79.09999999999991</v>
      </c>
      <c r="BL29" s="122">
        <v>13.900000000000002</v>
      </c>
      <c r="BM29" s="110">
        <v>11.3</v>
      </c>
      <c r="BN29" s="110">
        <v>26.599999999999994</v>
      </c>
      <c r="BO29" s="110">
        <v>113.00000000000001</v>
      </c>
      <c r="BP29" s="111">
        <v>22.7</v>
      </c>
      <c r="BQ29" s="111">
        <v>30.600000000000023</v>
      </c>
      <c r="BR29" s="160">
        <v>31.799999999999955</v>
      </c>
      <c r="BS29" s="160">
        <v>39.69999999999999</v>
      </c>
      <c r="BT29" s="160">
        <v>39.200000000000045</v>
      </c>
      <c r="BU29" s="110">
        <v>36.89999999999992</v>
      </c>
      <c r="BV29" s="110">
        <v>26.200000000000045</v>
      </c>
      <c r="BW29" s="111">
        <v>156.10000000000002</v>
      </c>
      <c r="BX29" s="166">
        <v>21.200000000000003</v>
      </c>
      <c r="BY29" s="121">
        <v>10.999999999999993</v>
      </c>
      <c r="BZ29" s="160">
        <v>10.200000000000003</v>
      </c>
      <c r="CA29" s="160">
        <v>31.1</v>
      </c>
      <c r="CB29" s="110">
        <v>24.5</v>
      </c>
      <c r="CC29" s="160">
        <v>51.19999999999999</v>
      </c>
      <c r="CD29" s="160">
        <v>68.30000000000001</v>
      </c>
      <c r="CE29" s="160">
        <v>158.10000000000002</v>
      </c>
      <c r="CF29" s="110">
        <v>97.19999999999993</v>
      </c>
      <c r="CG29" s="160">
        <v>40.40000000000009</v>
      </c>
      <c r="CH29" s="160">
        <v>10.100000000000023</v>
      </c>
      <c r="CI29" s="111">
        <v>71.39999999999986</v>
      </c>
      <c r="CJ29" s="122">
        <v>6.1</v>
      </c>
      <c r="CK29" s="110">
        <v>5.299999999999999</v>
      </c>
      <c r="CL29" s="111">
        <v>61.1</v>
      </c>
      <c r="CM29" s="127">
        <v>-88.30000000000001</v>
      </c>
      <c r="CN29" s="160">
        <v>4.000000000000009</v>
      </c>
      <c r="CO29" s="110">
        <v>-50.399999999999984</v>
      </c>
      <c r="CP29" s="110">
        <v>14.899999999999977</v>
      </c>
      <c r="CQ29" s="160">
        <v>20.80000000000001</v>
      </c>
      <c r="CR29" s="160">
        <v>-10.500000000000007</v>
      </c>
      <c r="CS29" s="160">
        <v>114.29999999999998</v>
      </c>
      <c r="CT29" s="160">
        <v>21.300000000000026</v>
      </c>
      <c r="CU29" s="110">
        <v>35.599999999999994</v>
      </c>
      <c r="CV29" s="122">
        <v>-23.200000000000003</v>
      </c>
      <c r="CW29" s="110">
        <v>4.200000000000003</v>
      </c>
      <c r="CX29" s="121">
        <v>-37.300000000000004</v>
      </c>
      <c r="CY29" s="111">
        <v>-21.49999999999998</v>
      </c>
      <c r="CZ29" s="110">
        <v>11.299999999999969</v>
      </c>
      <c r="DA29" s="160">
        <v>-36.09999999999998</v>
      </c>
      <c r="DB29" s="111">
        <v>-27.900000000000006</v>
      </c>
      <c r="DC29" s="167">
        <v>64.30000000000003</v>
      </c>
      <c r="DD29" s="160">
        <v>202.29999999999995</v>
      </c>
      <c r="DE29" s="160">
        <v>6.399999999999977</v>
      </c>
      <c r="DF29" s="110">
        <v>37.50000000000006</v>
      </c>
      <c r="DG29" s="126">
        <v>313.5</v>
      </c>
      <c r="DH29" s="122">
        <v>-50.2</v>
      </c>
      <c r="DI29" s="121">
        <v>11.000000000000007</v>
      </c>
      <c r="DJ29" s="127">
        <v>-11.300000000000011</v>
      </c>
      <c r="DK29" s="169">
        <v>13.300000000000011</v>
      </c>
      <c r="DL29" s="169">
        <v>39.90000000000001</v>
      </c>
      <c r="DM29" s="156">
        <v>281.9</v>
      </c>
      <c r="DN29" s="160">
        <v>-4.400000000000034</v>
      </c>
      <c r="DO29" s="160">
        <v>21.30000000000001</v>
      </c>
      <c r="DP29" s="111">
        <v>40.1</v>
      </c>
      <c r="DQ29" s="110">
        <v>34.39999999999992</v>
      </c>
      <c r="DR29" s="160">
        <v>224.50000000000006</v>
      </c>
      <c r="DS29" s="160">
        <v>75.80000000000007</v>
      </c>
      <c r="DT29" s="119">
        <v>-11.600000000000001</v>
      </c>
      <c r="DU29" s="160">
        <v>-5.499999999999993</v>
      </c>
      <c r="DV29" s="110">
        <v>38.39999999999999</v>
      </c>
      <c r="DW29" s="118">
        <v>28.80000000000001</v>
      </c>
      <c r="DX29" s="160">
        <v>33.05</v>
      </c>
      <c r="DY29" s="160">
        <v>20.150000000000006</v>
      </c>
      <c r="DZ29" s="160">
        <v>34.19999999999999</v>
      </c>
      <c r="EA29" s="156">
        <v>41.20000000000002</v>
      </c>
      <c r="EB29" s="156">
        <v>32.79999999999998</v>
      </c>
      <c r="EC29" s="160">
        <v>114.80000000000001</v>
      </c>
      <c r="ED29" s="160">
        <v>45.799999999999955</v>
      </c>
      <c r="EE29" s="170">
        <v>376.09999999999997</v>
      </c>
      <c r="EF29" s="125">
        <v>-57.3</v>
      </c>
      <c r="EG29" s="110">
        <v>5.8999999999999915</v>
      </c>
      <c r="EH29" s="160">
        <v>66.9</v>
      </c>
      <c r="EI29" s="160">
        <v>43.099999999999994</v>
      </c>
      <c r="EJ29" s="160">
        <v>77.00000000000003</v>
      </c>
      <c r="EK29" s="160">
        <v>238.39999999999998</v>
      </c>
      <c r="EL29" s="160">
        <v>0.4800000000000182</v>
      </c>
      <c r="EM29" s="160">
        <v>47.219999999999914</v>
      </c>
      <c r="EN29" s="156">
        <v>155.80000000000007</v>
      </c>
      <c r="EO29" s="160">
        <v>81.19999999999993</v>
      </c>
      <c r="EP29" s="156">
        <v>34.20000000000016</v>
      </c>
      <c r="EQ29" s="160">
        <v>105.19999999999982</v>
      </c>
      <c r="ER29" s="119">
        <v>138.5</v>
      </c>
      <c r="ES29" s="111">
        <v>9</v>
      </c>
      <c r="ET29" s="111">
        <v>-19.100000000000023</v>
      </c>
      <c r="EU29" s="156">
        <v>-1.599999999999966</v>
      </c>
      <c r="EV29" s="111">
        <v>22.099999999999994</v>
      </c>
      <c r="EW29" s="111">
        <v>-37.70000000000002</v>
      </c>
      <c r="EX29" s="111">
        <v>-32.89999999999998</v>
      </c>
      <c r="EY29" s="111">
        <v>-9.400000000000034</v>
      </c>
      <c r="EZ29" s="156">
        <v>-22.40000000000002</v>
      </c>
      <c r="FA29" s="111">
        <v>8.700000000000088</v>
      </c>
      <c r="FB29" s="160">
        <v>15.699999999999932</v>
      </c>
      <c r="FC29" s="160">
        <v>666.4000000000001</v>
      </c>
      <c r="FD29" s="119">
        <v>-61.800000000000004</v>
      </c>
      <c r="FE29" s="111">
        <v>88.1</v>
      </c>
      <c r="FF29" s="111">
        <v>-43.599999999999994</v>
      </c>
      <c r="FG29" s="111">
        <v>3.5</v>
      </c>
      <c r="FH29" s="111">
        <v>-5.5</v>
      </c>
      <c r="FI29" s="111">
        <v>-49.599999999999966</v>
      </c>
      <c r="FJ29" s="111">
        <v>-53.5</v>
      </c>
      <c r="FK29" s="111">
        <v>3.599999999999909</v>
      </c>
      <c r="FL29" s="171">
        <v>29.70000000000016</v>
      </c>
      <c r="FM29" s="111">
        <v>-0.10000000000013642</v>
      </c>
      <c r="FN29" s="160">
        <v>24.200000000000045</v>
      </c>
      <c r="FO29" s="111">
        <v>534.6</v>
      </c>
      <c r="FP29" s="119">
        <v>115.2</v>
      </c>
      <c r="FQ29" s="111">
        <v>15.799999999999997</v>
      </c>
      <c r="FR29" s="110">
        <v>93.59999999999997</v>
      </c>
      <c r="FS29" s="110">
        <v>118.10000000000002</v>
      </c>
      <c r="FT29" s="110">
        <v>776.3</v>
      </c>
      <c r="FU29" s="111">
        <v>8.900000000000091</v>
      </c>
      <c r="FV29" s="118">
        <v>972</v>
      </c>
      <c r="FW29" s="118">
        <v>367.7999999999997</v>
      </c>
      <c r="FX29" s="110">
        <v>223.4</v>
      </c>
      <c r="FY29" s="111">
        <v>755</v>
      </c>
      <c r="FZ29" s="110">
        <v>677.3000000000006</v>
      </c>
      <c r="GA29" s="111">
        <v>239.10000000000036</v>
      </c>
      <c r="GB29" s="119">
        <v>301.3</v>
      </c>
      <c r="GC29" s="111">
        <v>751.6000000000001</v>
      </c>
      <c r="GD29" s="111">
        <v>233.79999999999995</v>
      </c>
      <c r="GE29" s="172">
        <v>125.19999999999982</v>
      </c>
      <c r="GF29" s="111">
        <v>75.90000000000032</v>
      </c>
      <c r="GG29" s="111">
        <v>211.29999999999973</v>
      </c>
      <c r="GH29" s="111">
        <v>7.900000000000091</v>
      </c>
      <c r="GI29" s="110">
        <v>99.09999999999991</v>
      </c>
      <c r="GJ29" s="111">
        <v>44.30000000000018</v>
      </c>
      <c r="GK29" s="110">
        <v>68.80000000000018</v>
      </c>
      <c r="GL29" s="110">
        <v>26.599999999999454</v>
      </c>
      <c r="GM29" s="110">
        <v>956.4000000000001</v>
      </c>
      <c r="GN29" s="55">
        <v>81.20000000000002</v>
      </c>
      <c r="GO29" s="47">
        <v>-4.300000000000011</v>
      </c>
      <c r="GP29" s="47">
        <v>20.69999999999996</v>
      </c>
      <c r="GQ29" s="47">
        <v>43.900000000000034</v>
      </c>
      <c r="GR29" s="47">
        <v>20.999999999999943</v>
      </c>
      <c r="GS29" s="47">
        <v>152.60000000000008</v>
      </c>
      <c r="GT29" s="47">
        <v>-33.40000000000009</v>
      </c>
      <c r="GU29" s="45">
        <v>115.30000000000007</v>
      </c>
      <c r="GV29" s="47">
        <v>210.10000000000014</v>
      </c>
      <c r="GW29" s="47">
        <v>26.399999999999864</v>
      </c>
      <c r="GX29" s="45">
        <v>31.40000000000009</v>
      </c>
      <c r="GY29" s="45">
        <v>744.5</v>
      </c>
      <c r="GZ29" s="130">
        <v>-75.2</v>
      </c>
      <c r="HA29" s="45">
        <v>112.2</v>
      </c>
      <c r="HB29" s="45">
        <v>-11.400000000000034</v>
      </c>
      <c r="HC29" s="45">
        <v>98.10000000000002</v>
      </c>
      <c r="HD29" s="45">
        <v>23.300000000000068</v>
      </c>
      <c r="HE29" s="47">
        <v>45</v>
      </c>
      <c r="HF29" s="45">
        <v>200.79999999999995</v>
      </c>
      <c r="HG29" s="45">
        <v>105.70000000000005</v>
      </c>
      <c r="HH29" s="45">
        <v>124.39999999999998</v>
      </c>
      <c r="HI29" s="47">
        <v>20.199999999999932</v>
      </c>
      <c r="HJ29" s="47">
        <v>55.80000000000018</v>
      </c>
      <c r="HK29" s="45">
        <v>260.20000000000005</v>
      </c>
      <c r="HL29" s="130">
        <v>-63.49999999999999</v>
      </c>
      <c r="HM29" s="72">
        <v>22.4</v>
      </c>
      <c r="HN29" s="72">
        <v>-4.099999999999994</v>
      </c>
    </row>
    <row r="30" spans="1:222" s="34" customFormat="1" ht="30" customHeight="1">
      <c r="A30" s="118">
        <f>SUM(A31:A32)</f>
        <v>13234.599999999999</v>
      </c>
      <c r="B30" s="182" t="s">
        <v>60</v>
      </c>
      <c r="C30" s="183"/>
      <c r="D30" s="124">
        <f>-D23+D27</f>
        <v>-39.4</v>
      </c>
      <c r="E30" s="124">
        <f aca="true" t="shared" si="62" ref="E30:AA30">-E23+E27</f>
        <v>-9.4</v>
      </c>
      <c r="F30" s="124">
        <f t="shared" si="62"/>
        <v>-39.7</v>
      </c>
      <c r="G30" s="124">
        <f t="shared" si="62"/>
        <v>-31.400000000000002</v>
      </c>
      <c r="H30" s="124">
        <f t="shared" si="62"/>
        <v>-39.9</v>
      </c>
      <c r="I30" s="124">
        <f t="shared" si="62"/>
        <v>-0.20000000000003482</v>
      </c>
      <c r="J30" s="124">
        <f t="shared" si="62"/>
        <v>-23.499999999999975</v>
      </c>
      <c r="K30" s="124">
        <f t="shared" si="62"/>
        <v>9.399999999999984</v>
      </c>
      <c r="L30" s="124">
        <f t="shared" si="62"/>
        <v>0.7000000000000002</v>
      </c>
      <c r="M30" s="124">
        <f t="shared" si="62"/>
        <v>7.1</v>
      </c>
      <c r="N30" s="124">
        <f t="shared" si="62"/>
        <v>-4.400000000000007</v>
      </c>
      <c r="O30" s="124">
        <f t="shared" si="62"/>
        <v>-70</v>
      </c>
      <c r="P30" s="188">
        <f t="shared" si="62"/>
        <v>-39.5</v>
      </c>
      <c r="Q30" s="124">
        <f t="shared" si="62"/>
        <v>-13.900000000000029</v>
      </c>
      <c r="R30" s="124">
        <f t="shared" si="62"/>
        <v>-3.3999999999999986</v>
      </c>
      <c r="S30" s="124">
        <f t="shared" si="62"/>
        <v>-18.400000000000002</v>
      </c>
      <c r="T30" s="124">
        <f t="shared" si="62"/>
        <v>-50.6</v>
      </c>
      <c r="U30" s="124">
        <f t="shared" si="62"/>
        <v>-11.7</v>
      </c>
      <c r="V30" s="124">
        <f t="shared" si="62"/>
        <v>3.5</v>
      </c>
      <c r="W30" s="124">
        <f t="shared" si="62"/>
        <v>-9.099999999999994</v>
      </c>
      <c r="X30" s="124">
        <f t="shared" si="62"/>
        <v>-22.099999999999994</v>
      </c>
      <c r="Y30" s="124">
        <f t="shared" si="62"/>
        <v>113.2</v>
      </c>
      <c r="Z30" s="124">
        <f t="shared" si="62"/>
        <v>-3.799999999999983</v>
      </c>
      <c r="AA30" s="124">
        <f t="shared" si="62"/>
        <v>14</v>
      </c>
      <c r="AB30" s="113">
        <v>2.8</v>
      </c>
      <c r="AC30" s="108">
        <v>-5.4</v>
      </c>
      <c r="AD30" s="124">
        <v>-8.6</v>
      </c>
      <c r="AE30" s="174">
        <f aca="true" t="shared" si="63" ref="AE30:AN30">-AE23+AE27</f>
        <v>4.1</v>
      </c>
      <c r="AF30" s="174">
        <f t="shared" si="63"/>
        <v>4.699999999999932</v>
      </c>
      <c r="AG30" s="174">
        <f t="shared" si="63"/>
        <v>-8.69999999999989</v>
      </c>
      <c r="AH30" s="174">
        <f t="shared" si="63"/>
        <v>-20.500000000000046</v>
      </c>
      <c r="AI30" s="174">
        <f t="shared" si="63"/>
        <v>10.200000000000113</v>
      </c>
      <c r="AJ30" s="174">
        <f t="shared" si="63"/>
        <v>172.79999999999987</v>
      </c>
      <c r="AK30" s="174">
        <f t="shared" si="63"/>
        <v>279.1</v>
      </c>
      <c r="AL30" s="174">
        <f t="shared" si="63"/>
        <v>60.299999999999955</v>
      </c>
      <c r="AM30" s="174">
        <f t="shared" si="63"/>
        <v>287.1</v>
      </c>
      <c r="AN30" s="173">
        <f t="shared" si="63"/>
        <v>-3</v>
      </c>
      <c r="AO30" s="124">
        <f aca="true" t="shared" si="64" ref="AO30:AY30">-AO23+AO27</f>
        <v>19.5</v>
      </c>
      <c r="AP30" s="124">
        <f t="shared" si="64"/>
        <v>-97.89999999999999</v>
      </c>
      <c r="AQ30" s="124">
        <f t="shared" si="64"/>
        <v>15.299999999999994</v>
      </c>
      <c r="AR30" s="124">
        <f t="shared" si="64"/>
        <v>15.200000000000035</v>
      </c>
      <c r="AS30" s="124">
        <f t="shared" si="64"/>
        <v>21.1</v>
      </c>
      <c r="AT30" s="124">
        <f t="shared" si="64"/>
        <v>256.50000000000006</v>
      </c>
      <c r="AU30" s="124">
        <f t="shared" si="64"/>
        <v>21.100000000000023</v>
      </c>
      <c r="AV30" s="124">
        <f t="shared" si="64"/>
        <v>43.5</v>
      </c>
      <c r="AW30" s="124">
        <f t="shared" si="64"/>
        <v>141.49999999999994</v>
      </c>
      <c r="AX30" s="124">
        <f t="shared" si="64"/>
        <v>274</v>
      </c>
      <c r="AY30" s="124">
        <f t="shared" si="64"/>
        <v>87.50000000000003</v>
      </c>
      <c r="AZ30" s="188">
        <v>43.6</v>
      </c>
      <c r="BA30" s="108">
        <v>156.60000000000002</v>
      </c>
      <c r="BB30" s="174">
        <v>266.79999999999995</v>
      </c>
      <c r="BC30" s="108">
        <v>31.399999999999977</v>
      </c>
      <c r="BD30" s="174">
        <v>33.7</v>
      </c>
      <c r="BE30" s="116">
        <v>-1.8</v>
      </c>
      <c r="BF30" s="174">
        <v>125.60000000000002</v>
      </c>
      <c r="BG30" s="116">
        <v>38.2</v>
      </c>
      <c r="BH30" s="108">
        <v>127.5</v>
      </c>
      <c r="BI30" s="174">
        <v>4.100000000000023</v>
      </c>
      <c r="BJ30" s="108">
        <v>185.9</v>
      </c>
      <c r="BK30" s="108">
        <v>15.899999999999864</v>
      </c>
      <c r="BL30" s="113">
        <v>8.400000000000002</v>
      </c>
      <c r="BM30" s="108">
        <v>0.09999999999999432</v>
      </c>
      <c r="BN30" s="108">
        <v>14.8</v>
      </c>
      <c r="BO30" s="108">
        <v>99.7</v>
      </c>
      <c r="BP30" s="116">
        <v>33.900000000000006</v>
      </c>
      <c r="BQ30" s="116">
        <v>26.30000000000004</v>
      </c>
      <c r="BR30" s="174">
        <v>-10.300000000000068</v>
      </c>
      <c r="BS30" s="174">
        <v>31.899999999999977</v>
      </c>
      <c r="BT30" s="174">
        <v>31.200000000000045</v>
      </c>
      <c r="BU30" s="108">
        <v>20.799999999999955</v>
      </c>
      <c r="BV30" s="108">
        <v>-18.399999999999977</v>
      </c>
      <c r="BW30" s="116">
        <v>58.50000000000006</v>
      </c>
      <c r="BX30" s="173">
        <v>25.20000000000001</v>
      </c>
      <c r="BY30" s="174">
        <v>1.6999999999999886</v>
      </c>
      <c r="BZ30" s="174">
        <v>8.799999999999997</v>
      </c>
      <c r="CA30" s="108">
        <v>22.100000000000016</v>
      </c>
      <c r="CB30" s="108">
        <v>10.5</v>
      </c>
      <c r="CC30" s="174">
        <v>33.09999999999994</v>
      </c>
      <c r="CD30" s="174">
        <v>-15.199999999999932</v>
      </c>
      <c r="CE30" s="174">
        <v>165.99999999999997</v>
      </c>
      <c r="CF30" s="108">
        <v>-19.000000000000057</v>
      </c>
      <c r="CG30" s="108">
        <v>21.300000000000182</v>
      </c>
      <c r="CH30" s="174">
        <v>19.400000000000034</v>
      </c>
      <c r="CI30" s="116">
        <v>25.599999999999852</v>
      </c>
      <c r="CJ30" s="117">
        <v>-12.1</v>
      </c>
      <c r="CK30" s="116">
        <v>-0.899999999999995</v>
      </c>
      <c r="CL30" s="116">
        <v>8.400000000000016</v>
      </c>
      <c r="CM30" s="192">
        <v>-99.60000000000004</v>
      </c>
      <c r="CN30" s="174">
        <v>-13.59999999999998</v>
      </c>
      <c r="CO30" s="108">
        <v>-44.10000000000004</v>
      </c>
      <c r="CP30" s="108">
        <v>2.4</v>
      </c>
      <c r="CQ30" s="174">
        <v>42.400000000000006</v>
      </c>
      <c r="CR30" s="174">
        <v>-30.30000000000001</v>
      </c>
      <c r="CS30" s="174">
        <v>143.09999999999997</v>
      </c>
      <c r="CT30" s="174">
        <v>21.900000000000034</v>
      </c>
      <c r="CU30" s="108">
        <v>-8.099999999999994</v>
      </c>
      <c r="CV30" s="117">
        <v>4.499999999999993</v>
      </c>
      <c r="CW30" s="116">
        <v>104.79999999999998</v>
      </c>
      <c r="CX30" s="124">
        <v>35.70000000000002</v>
      </c>
      <c r="CY30" s="116">
        <v>-1.6999999999999602</v>
      </c>
      <c r="CZ30" s="108">
        <v>43.699999999999875</v>
      </c>
      <c r="DA30" s="174">
        <v>1.5000000000000853</v>
      </c>
      <c r="DB30" s="116">
        <v>42.48599999999999</v>
      </c>
      <c r="DC30" s="200">
        <v>117.81399999999996</v>
      </c>
      <c r="DD30" s="174">
        <v>171.80000000000007</v>
      </c>
      <c r="DE30" s="174">
        <v>-0.8999999999999773</v>
      </c>
      <c r="DF30" s="108">
        <v>8.399999999999864</v>
      </c>
      <c r="DG30" s="201">
        <v>281.80000000000007</v>
      </c>
      <c r="DH30" s="113">
        <v>9.199999999999989</v>
      </c>
      <c r="DI30" s="124">
        <v>92.60000000000004</v>
      </c>
      <c r="DJ30" s="192">
        <v>-36.8</v>
      </c>
      <c r="DK30" s="192">
        <v>26.399999999999977</v>
      </c>
      <c r="DL30" s="189">
        <v>29.799999999999983</v>
      </c>
      <c r="DM30" s="171">
        <v>285.3</v>
      </c>
      <c r="DN30" s="174">
        <v>15.100000000000023</v>
      </c>
      <c r="DO30" s="174">
        <v>-25.099999999999966</v>
      </c>
      <c r="DP30" s="116">
        <v>-18</v>
      </c>
      <c r="DQ30" s="108">
        <v>25.899999999999864</v>
      </c>
      <c r="DR30" s="174">
        <v>158.30000000000018</v>
      </c>
      <c r="DS30" s="174">
        <v>5.600000000000023</v>
      </c>
      <c r="DT30" s="117">
        <v>-28.2</v>
      </c>
      <c r="DU30" s="174">
        <v>-102.69999999999997</v>
      </c>
      <c r="DV30" s="116">
        <v>1.3999999999999773</v>
      </c>
      <c r="DW30" s="120">
        <v>54.250000000000014</v>
      </c>
      <c r="DX30" s="174">
        <v>-11.800000000000026</v>
      </c>
      <c r="DY30" s="174">
        <v>47.45000000000002</v>
      </c>
      <c r="DZ30" s="174">
        <v>102.1</v>
      </c>
      <c r="EA30" s="171">
        <v>39.900000000000034</v>
      </c>
      <c r="EB30" s="171">
        <v>-28.400000000000034</v>
      </c>
      <c r="EC30" s="108">
        <v>172.89999999999998</v>
      </c>
      <c r="ED30" s="174">
        <v>71.09999999999997</v>
      </c>
      <c r="EE30" s="191">
        <v>341.7</v>
      </c>
      <c r="EF30" s="202">
        <v>-73.1</v>
      </c>
      <c r="EG30" s="108">
        <v>0.8999999999999915</v>
      </c>
      <c r="EH30" s="174">
        <v>25.600000000000037</v>
      </c>
      <c r="EI30" s="174">
        <v>-1.900000000000034</v>
      </c>
      <c r="EJ30" s="174">
        <v>111.2000000000001</v>
      </c>
      <c r="EK30" s="174">
        <v>204.59999999999985</v>
      </c>
      <c r="EL30" s="174">
        <v>-27.019999999999982</v>
      </c>
      <c r="EM30" s="174">
        <v>35.7</v>
      </c>
      <c r="EN30" s="171">
        <v>123.40000000000009</v>
      </c>
      <c r="EO30" s="108">
        <v>53.899999999999864</v>
      </c>
      <c r="EP30" s="171">
        <v>4.000000000000114</v>
      </c>
      <c r="EQ30" s="174">
        <v>-107.60000000000025</v>
      </c>
      <c r="ER30" s="117">
        <v>73.4</v>
      </c>
      <c r="ES30" s="116">
        <v>67.19999999999999</v>
      </c>
      <c r="ET30" s="116">
        <v>-65.3</v>
      </c>
      <c r="EU30" s="171">
        <v>94.60000000000004</v>
      </c>
      <c r="EV30" s="116">
        <v>76.09999999999997</v>
      </c>
      <c r="EW30" s="116">
        <v>-158.60000000000002</v>
      </c>
      <c r="EX30" s="116">
        <v>-28.8999999999999</v>
      </c>
      <c r="EY30" s="116">
        <v>56.59999999999994</v>
      </c>
      <c r="EZ30" s="171">
        <v>50.80000000000001</v>
      </c>
      <c r="FA30" s="116">
        <v>-8.299999999999955</v>
      </c>
      <c r="FB30" s="171">
        <v>59.09999999999991</v>
      </c>
      <c r="FC30" s="174">
        <v>645.8000000000001</v>
      </c>
      <c r="FD30" s="117">
        <v>-111</v>
      </c>
      <c r="FE30" s="116">
        <v>146.29999999999998</v>
      </c>
      <c r="FF30" s="116">
        <v>-59.39999999999999</v>
      </c>
      <c r="FG30" s="116">
        <v>12.199999999999992</v>
      </c>
      <c r="FH30" s="116">
        <v>109.79999999999998</v>
      </c>
      <c r="FI30" s="116">
        <v>26.60000000000005</v>
      </c>
      <c r="FJ30" s="116">
        <v>-110.29999999999998</v>
      </c>
      <c r="FK30" s="116">
        <v>95.19999999999987</v>
      </c>
      <c r="FL30" s="171">
        <v>85.90000000000018</v>
      </c>
      <c r="FM30" s="116">
        <v>224.89999999999978</v>
      </c>
      <c r="FN30" s="171">
        <v>124.90000000000003</v>
      </c>
      <c r="FO30" s="111">
        <v>700.7</v>
      </c>
      <c r="FP30" s="117">
        <v>166.6</v>
      </c>
      <c r="FQ30" s="116">
        <v>162.1</v>
      </c>
      <c r="FR30" s="108">
        <v>225.39999999999992</v>
      </c>
      <c r="FS30" s="108">
        <v>211.5</v>
      </c>
      <c r="FT30" s="108">
        <v>959.3</v>
      </c>
      <c r="FU30" s="116">
        <v>528.7000000000005</v>
      </c>
      <c r="FV30" s="120">
        <v>1045.6999999999998</v>
      </c>
      <c r="FW30" s="120">
        <v>491.59999999999945</v>
      </c>
      <c r="FX30" s="108">
        <v>335.8</v>
      </c>
      <c r="FY30" s="116">
        <v>912.3</v>
      </c>
      <c r="FZ30" s="108">
        <v>781.9000000000005</v>
      </c>
      <c r="GA30" s="116">
        <v>311.3</v>
      </c>
      <c r="GB30" s="117">
        <v>-11.200000000000031</v>
      </c>
      <c r="GC30" s="116">
        <v>742.6000000000001</v>
      </c>
      <c r="GD30" s="116">
        <v>206.29999999999995</v>
      </c>
      <c r="GE30" s="193">
        <v>31.79999999999984</v>
      </c>
      <c r="GF30" s="116">
        <v>8.800000000000296</v>
      </c>
      <c r="GG30" s="116">
        <v>170.19999999999982</v>
      </c>
      <c r="GH30" s="116">
        <v>-304.60000000000014</v>
      </c>
      <c r="GI30" s="108">
        <v>109.09999999999991</v>
      </c>
      <c r="GJ30" s="116">
        <v>44.50000000000023</v>
      </c>
      <c r="GK30" s="108">
        <v>117.60000000000036</v>
      </c>
      <c r="GL30" s="108">
        <v>161.7999999999995</v>
      </c>
      <c r="GM30" s="108">
        <v>1072.3999999999999</v>
      </c>
      <c r="GN30" s="65">
        <v>300.29999999999995</v>
      </c>
      <c r="GO30" s="44">
        <v>158.0000000000001</v>
      </c>
      <c r="GP30" s="44">
        <v>46.09999999999985</v>
      </c>
      <c r="GQ30" s="44">
        <v>-271.69999999999993</v>
      </c>
      <c r="GR30" s="44">
        <v>181.89999999999998</v>
      </c>
      <c r="GS30" s="44">
        <v>307.8000000000001</v>
      </c>
      <c r="GT30" s="44">
        <v>183.0999999999999</v>
      </c>
      <c r="GU30" s="62">
        <v>172.9000000000001</v>
      </c>
      <c r="GV30" s="44">
        <v>351.0999999999999</v>
      </c>
      <c r="GW30" s="44">
        <v>210.29999999999973</v>
      </c>
      <c r="GX30" s="62">
        <v>-38.69999999999982</v>
      </c>
      <c r="GY30" s="62">
        <v>766.5</v>
      </c>
      <c r="GZ30" s="134">
        <v>-154.60000000000002</v>
      </c>
      <c r="HA30" s="62">
        <v>-0.19999999999998863</v>
      </c>
      <c r="HB30" s="62">
        <v>294.69999999999993</v>
      </c>
      <c r="HC30" s="62">
        <v>272.4</v>
      </c>
      <c r="HD30" s="62">
        <v>239.00000000000006</v>
      </c>
      <c r="HE30" s="44">
        <v>257</v>
      </c>
      <c r="HF30" s="62">
        <v>362.20000000000005</v>
      </c>
      <c r="HG30" s="62">
        <v>265.6999999999998</v>
      </c>
      <c r="HH30" s="62">
        <v>54.09999999999991</v>
      </c>
      <c r="HI30" s="44">
        <v>156.70000000000027</v>
      </c>
      <c r="HJ30" s="44">
        <v>220.70000000000027</v>
      </c>
      <c r="HK30" s="62">
        <v>343.2000000000003</v>
      </c>
      <c r="HL30" s="134">
        <v>-99.19999999999999</v>
      </c>
      <c r="HM30" s="131">
        <v>206.90000000000003</v>
      </c>
      <c r="HN30" s="131">
        <v>173.79999999999995</v>
      </c>
    </row>
    <row r="31" spans="1:222" s="34" customFormat="1" ht="31.5">
      <c r="A31" s="118">
        <v>3017.8</v>
      </c>
      <c r="B31" s="203" t="s">
        <v>34</v>
      </c>
      <c r="C31" s="183"/>
      <c r="D31" s="124">
        <f aca="true" t="shared" si="65" ref="D31:AA31">D22+D30</f>
        <v>-23.099999999999998</v>
      </c>
      <c r="E31" s="124">
        <f t="shared" si="65"/>
        <v>-8.600000000000007</v>
      </c>
      <c r="F31" s="124">
        <f t="shared" si="65"/>
        <v>88.39999999999996</v>
      </c>
      <c r="G31" s="124">
        <f t="shared" si="65"/>
        <v>-63.89999999999999</v>
      </c>
      <c r="H31" s="124">
        <f t="shared" si="65"/>
        <v>59.1</v>
      </c>
      <c r="I31" s="124">
        <f t="shared" si="65"/>
        <v>-31.300000000000114</v>
      </c>
      <c r="J31" s="124">
        <f t="shared" si="65"/>
        <v>-63.69999999999996</v>
      </c>
      <c r="K31" s="124">
        <f t="shared" si="65"/>
        <v>144.4999999999999</v>
      </c>
      <c r="L31" s="124">
        <f t="shared" si="65"/>
        <v>56.40000000000016</v>
      </c>
      <c r="M31" s="124">
        <f t="shared" si="65"/>
        <v>-43.50000000000008</v>
      </c>
      <c r="N31" s="124">
        <f t="shared" si="65"/>
        <v>-37.199999999999875</v>
      </c>
      <c r="O31" s="124">
        <f t="shared" si="65"/>
        <v>27.399999999999935</v>
      </c>
      <c r="P31" s="188">
        <f t="shared" si="65"/>
        <v>128.10000000000002</v>
      </c>
      <c r="Q31" s="124">
        <f t="shared" si="65"/>
        <v>9.099999999999957</v>
      </c>
      <c r="R31" s="124">
        <f t="shared" si="65"/>
        <v>-100.90000000000003</v>
      </c>
      <c r="S31" s="124">
        <f t="shared" si="65"/>
        <v>124.90000000000003</v>
      </c>
      <c r="T31" s="124">
        <f t="shared" si="65"/>
        <v>-35.50000000000001</v>
      </c>
      <c r="U31" s="124">
        <f t="shared" si="65"/>
        <v>-50.80000000000011</v>
      </c>
      <c r="V31" s="124">
        <f t="shared" si="65"/>
        <v>192.10000000000005</v>
      </c>
      <c r="W31" s="124">
        <f t="shared" si="65"/>
        <v>-78.40000000000006</v>
      </c>
      <c r="X31" s="124">
        <f t="shared" si="65"/>
        <v>33.59999999999986</v>
      </c>
      <c r="Y31" s="124">
        <f t="shared" si="65"/>
        <v>-30.500000000001123</v>
      </c>
      <c r="Z31" s="124">
        <f t="shared" si="65"/>
        <v>-67.19999999999908</v>
      </c>
      <c r="AA31" s="124">
        <f t="shared" si="65"/>
        <v>-36.700000000000045</v>
      </c>
      <c r="AB31" s="113">
        <v>-54.3</v>
      </c>
      <c r="AC31" s="108">
        <v>-107.5</v>
      </c>
      <c r="AD31" s="124">
        <v>148.9</v>
      </c>
      <c r="AE31" s="174">
        <f aca="true" t="shared" si="66" ref="AE31:AY31">AE22+AE30</f>
        <v>-19.00000000000002</v>
      </c>
      <c r="AF31" s="174">
        <f t="shared" si="66"/>
        <v>-46.10000000000011</v>
      </c>
      <c r="AG31" s="174">
        <f t="shared" si="66"/>
        <v>28.10000000000025</v>
      </c>
      <c r="AH31" s="174">
        <f t="shared" si="66"/>
        <v>-120.80000000000005</v>
      </c>
      <c r="AI31" s="174">
        <f t="shared" si="66"/>
        <v>-87.29999999999926</v>
      </c>
      <c r="AJ31" s="174">
        <f t="shared" si="66"/>
        <v>94.69999999999985</v>
      </c>
      <c r="AK31" s="174">
        <f t="shared" si="66"/>
        <v>91.09999999999991</v>
      </c>
      <c r="AL31" s="174">
        <f t="shared" si="66"/>
        <v>388.7000000000002</v>
      </c>
      <c r="AM31" s="174">
        <f t="shared" si="66"/>
        <v>99.69999999999928</v>
      </c>
      <c r="AN31" s="173">
        <f t="shared" si="66"/>
        <v>9.799999999999933</v>
      </c>
      <c r="AO31" s="124">
        <f t="shared" si="66"/>
        <v>-76.30000000000005</v>
      </c>
      <c r="AP31" s="124">
        <f t="shared" si="66"/>
        <v>-40.49999999999983</v>
      </c>
      <c r="AQ31" s="124">
        <f t="shared" si="66"/>
        <v>-184.6</v>
      </c>
      <c r="AR31" s="124">
        <f t="shared" si="66"/>
        <v>-94.59999999999998</v>
      </c>
      <c r="AS31" s="124">
        <f t="shared" si="66"/>
        <v>-98.79999999999993</v>
      </c>
      <c r="AT31" s="124">
        <f t="shared" si="66"/>
        <v>57.80000000000007</v>
      </c>
      <c r="AU31" s="124">
        <f t="shared" si="66"/>
        <v>-85.79999999999939</v>
      </c>
      <c r="AV31" s="124">
        <f t="shared" si="66"/>
        <v>-10.200000000001147</v>
      </c>
      <c r="AW31" s="124">
        <f t="shared" si="66"/>
        <v>-11.099999999999199</v>
      </c>
      <c r="AX31" s="124">
        <f t="shared" si="66"/>
        <v>142.50000000000009</v>
      </c>
      <c r="AY31" s="124">
        <f t="shared" si="66"/>
        <v>-10.900000000000091</v>
      </c>
      <c r="AZ31" s="188">
        <v>88.7</v>
      </c>
      <c r="BA31" s="108">
        <v>35.200000000000145</v>
      </c>
      <c r="BB31" s="174">
        <v>272.50000000000017</v>
      </c>
      <c r="BC31" s="116">
        <v>-88</v>
      </c>
      <c r="BD31" s="174">
        <v>-85.2</v>
      </c>
      <c r="BE31" s="116">
        <v>-95.6</v>
      </c>
      <c r="BF31" s="174">
        <v>-0.7000000000006139</v>
      </c>
      <c r="BG31" s="116">
        <v>32.1</v>
      </c>
      <c r="BH31" s="108">
        <v>94.3</v>
      </c>
      <c r="BI31" s="174">
        <v>-99.19999999999959</v>
      </c>
      <c r="BJ31" s="108">
        <v>112.7</v>
      </c>
      <c r="BK31" s="108">
        <v>-157.89999999999895</v>
      </c>
      <c r="BL31" s="113">
        <v>14.100000000000033</v>
      </c>
      <c r="BM31" s="108">
        <v>-97.8000000000002</v>
      </c>
      <c r="BN31" s="108">
        <v>312.0000000000003</v>
      </c>
      <c r="BO31" s="108">
        <v>-76.00000000000051</v>
      </c>
      <c r="BP31" s="116">
        <v>28.200000000000188</v>
      </c>
      <c r="BQ31" s="116">
        <v>75.50000000000043</v>
      </c>
      <c r="BR31" s="174">
        <v>-87.20000000000027</v>
      </c>
      <c r="BS31" s="174">
        <v>-42.80000000000064</v>
      </c>
      <c r="BT31" s="174">
        <v>114.79999999999961</v>
      </c>
      <c r="BU31" s="108">
        <v>-41.599999999998886</v>
      </c>
      <c r="BV31" s="108">
        <v>110.10000000000099</v>
      </c>
      <c r="BW31" s="116">
        <v>-306.3000000000004</v>
      </c>
      <c r="BX31" s="173">
        <v>135.41000000000008</v>
      </c>
      <c r="BY31" s="174">
        <v>-103.31000000000022</v>
      </c>
      <c r="BZ31" s="174">
        <v>195.6000000000003</v>
      </c>
      <c r="CA31" s="108">
        <v>-48.80000000000024</v>
      </c>
      <c r="CB31" s="108">
        <v>108.60000000000099</v>
      </c>
      <c r="CC31" s="174">
        <v>27.19999999999959</v>
      </c>
      <c r="CD31" s="174">
        <v>-127.80000000000089</v>
      </c>
      <c r="CE31" s="174">
        <v>99.50000000000037</v>
      </c>
      <c r="CF31" s="108">
        <v>-58.19999999999936</v>
      </c>
      <c r="CG31" s="108">
        <v>-80.7000000000009</v>
      </c>
      <c r="CH31" s="174">
        <v>111.72495000000038</v>
      </c>
      <c r="CI31" s="116">
        <v>-80.72494999999941</v>
      </c>
      <c r="CJ31" s="117">
        <v>8.2</v>
      </c>
      <c r="CK31" s="116">
        <v>-44.499999999999915</v>
      </c>
      <c r="CL31" s="116">
        <v>266.7000000000002</v>
      </c>
      <c r="CM31" s="192">
        <v>-167.00000000000048</v>
      </c>
      <c r="CN31" s="174">
        <v>58.700000000000344</v>
      </c>
      <c r="CO31" s="108">
        <v>-90.5000000000001</v>
      </c>
      <c r="CP31" s="108">
        <v>26.699999999999335</v>
      </c>
      <c r="CQ31" s="174">
        <v>-3.599999999998431</v>
      </c>
      <c r="CR31" s="174">
        <v>-42.30000000000115</v>
      </c>
      <c r="CS31" s="174">
        <v>-102.8999999999997</v>
      </c>
      <c r="CT31" s="174">
        <v>-90.79999999999876</v>
      </c>
      <c r="CU31" s="108">
        <v>-205.5000000000014</v>
      </c>
      <c r="CV31" s="117">
        <v>69.60000000000002</v>
      </c>
      <c r="CW31" s="116">
        <v>-21.199999999999946</v>
      </c>
      <c r="CX31" s="124">
        <v>148.29999999999995</v>
      </c>
      <c r="CY31" s="116">
        <v>-78.59999999999971</v>
      </c>
      <c r="CZ31" s="108">
        <v>40.099999999999795</v>
      </c>
      <c r="DA31" s="174">
        <v>-146.19999999999982</v>
      </c>
      <c r="DB31" s="116">
        <v>15.099999999999717</v>
      </c>
      <c r="DC31" s="200">
        <v>101.69999999999996</v>
      </c>
      <c r="DD31" s="174">
        <v>209.90000000000003</v>
      </c>
      <c r="DE31" s="174">
        <v>-146.10000000000002</v>
      </c>
      <c r="DF31" s="108">
        <v>-88.39999999999998</v>
      </c>
      <c r="DG31" s="201">
        <v>43.10000000000002</v>
      </c>
      <c r="DH31" s="113">
        <v>68.50000000000003</v>
      </c>
      <c r="DI31" s="124">
        <v>-25.200000000000152</v>
      </c>
      <c r="DJ31" s="192">
        <v>165.30000000000013</v>
      </c>
      <c r="DK31" s="192">
        <v>-88.19999999999956</v>
      </c>
      <c r="DL31" s="189">
        <v>73.89999999999941</v>
      </c>
      <c r="DM31" s="171">
        <v>194.80000000000132</v>
      </c>
      <c r="DN31" s="174">
        <v>-6.300000000000978</v>
      </c>
      <c r="DO31" s="174">
        <v>-89.6000000000003</v>
      </c>
      <c r="DP31" s="116">
        <v>56</v>
      </c>
      <c r="DQ31" s="108">
        <v>-97.30000000000098</v>
      </c>
      <c r="DR31" s="174">
        <v>65.60000000000002</v>
      </c>
      <c r="DS31" s="174">
        <v>-129.49999999999955</v>
      </c>
      <c r="DT31" s="117">
        <v>-47.59999999999998</v>
      </c>
      <c r="DU31" s="174">
        <v>-193.59999999999985</v>
      </c>
      <c r="DV31" s="116">
        <v>168.79999999999987</v>
      </c>
      <c r="DW31" s="120">
        <v>-80.9500000000001</v>
      </c>
      <c r="DX31" s="174">
        <v>5.599999999999682</v>
      </c>
      <c r="DY31" s="174">
        <v>-103.35000000000016</v>
      </c>
      <c r="DZ31" s="174">
        <v>90.29999999999961</v>
      </c>
      <c r="EA31" s="171">
        <v>-6.299999999997937</v>
      </c>
      <c r="EB31" s="171">
        <v>-13.500000000002217</v>
      </c>
      <c r="EC31" s="108">
        <v>-36.09999999999883</v>
      </c>
      <c r="ED31" s="174">
        <v>25.299999999999955</v>
      </c>
      <c r="EE31" s="191">
        <v>273.2000000000007</v>
      </c>
      <c r="EF31" s="202">
        <v>23.899999999999935</v>
      </c>
      <c r="EG31" s="116">
        <v>-67.3999999999998</v>
      </c>
      <c r="EH31" s="174">
        <v>268.50000000000006</v>
      </c>
      <c r="EI31" s="174">
        <v>-73.79999999999933</v>
      </c>
      <c r="EJ31" s="174">
        <v>129.3999999999989</v>
      </c>
      <c r="EK31" s="174">
        <v>11</v>
      </c>
      <c r="EL31" s="174">
        <v>-7.299999999999272</v>
      </c>
      <c r="EM31" s="174">
        <v>38.72000000000122</v>
      </c>
      <c r="EN31" s="171">
        <v>62.9</v>
      </c>
      <c r="EO31" s="108">
        <v>-4.700000000000159</v>
      </c>
      <c r="EP31" s="171">
        <v>43.600000000000705</v>
      </c>
      <c r="EQ31" s="171">
        <v>-570.9999999999999</v>
      </c>
      <c r="ER31" s="117">
        <v>233.09999999999982</v>
      </c>
      <c r="ES31" s="116">
        <v>10.899999999999665</v>
      </c>
      <c r="ET31" s="116">
        <v>95.20000000000073</v>
      </c>
      <c r="EU31" s="171">
        <v>41.399999999999864</v>
      </c>
      <c r="EV31" s="116">
        <v>88.90000000000043</v>
      </c>
      <c r="EW31" s="116">
        <v>-288.70000000000056</v>
      </c>
      <c r="EX31" s="116">
        <v>59.30000000000112</v>
      </c>
      <c r="EY31" s="116">
        <v>145.70000000000076</v>
      </c>
      <c r="EZ31" s="171">
        <v>60.79999999999717</v>
      </c>
      <c r="FA31" s="116">
        <v>17.20000000000232</v>
      </c>
      <c r="FB31" s="171">
        <v>47.99999999999784</v>
      </c>
      <c r="FC31" s="171">
        <v>-408.60000000000093</v>
      </c>
      <c r="FD31" s="117">
        <v>29.10000000000005</v>
      </c>
      <c r="FE31" s="116">
        <v>10.499999999999801</v>
      </c>
      <c r="FF31" s="116">
        <v>-11.100000000000119</v>
      </c>
      <c r="FG31" s="116">
        <v>-99.39999999999945</v>
      </c>
      <c r="FH31" s="116">
        <v>70.79999999999924</v>
      </c>
      <c r="FI31" s="116">
        <v>-172.5999999999995</v>
      </c>
      <c r="FJ31" s="116">
        <v>-140.68</v>
      </c>
      <c r="FK31" s="116">
        <v>61.98000000000053</v>
      </c>
      <c r="FL31" s="171">
        <v>-50.799999999998875</v>
      </c>
      <c r="FM31" s="116">
        <v>55.49999999999994</v>
      </c>
      <c r="FN31" s="171">
        <v>-42.59999999999815</v>
      </c>
      <c r="FO31" s="111">
        <v>71.79999999999836</v>
      </c>
      <c r="FP31" s="117">
        <v>123.69999999999987</v>
      </c>
      <c r="FQ31" s="116">
        <v>-7.5999999999999375</v>
      </c>
      <c r="FR31" s="108">
        <v>157.5999999999997</v>
      </c>
      <c r="FS31" s="108">
        <v>64.3999999999998</v>
      </c>
      <c r="FT31" s="108">
        <v>750.9000000000001</v>
      </c>
      <c r="FU31" s="116">
        <v>24.09999999999991</v>
      </c>
      <c r="FV31" s="120">
        <v>477.6000000000015</v>
      </c>
      <c r="FW31" s="120">
        <v>258.89999999999804</v>
      </c>
      <c r="FX31" s="108">
        <v>-262</v>
      </c>
      <c r="FY31" s="116">
        <v>444.6</v>
      </c>
      <c r="FZ31" s="108">
        <v>432.3000000000029</v>
      </c>
      <c r="GA31" s="116">
        <v>-596.699999999998</v>
      </c>
      <c r="GB31" s="117">
        <v>-98.19999999999986</v>
      </c>
      <c r="GC31" s="116">
        <v>483.2000000000001</v>
      </c>
      <c r="GD31" s="116">
        <v>25.09999999999991</v>
      </c>
      <c r="GE31" s="193">
        <v>-491.00000000000034</v>
      </c>
      <c r="GF31" s="116">
        <v>-338.79999999999825</v>
      </c>
      <c r="GG31" s="116">
        <v>-245.6800000000012</v>
      </c>
      <c r="GH31" s="116">
        <v>-641.3200000000004</v>
      </c>
      <c r="GI31" s="108">
        <v>-26.200000000000728</v>
      </c>
      <c r="GJ31" s="116">
        <v>-234.69999999999823</v>
      </c>
      <c r="GK31" s="108">
        <v>-115.99999999999909</v>
      </c>
      <c r="GL31" s="108">
        <v>-30.49999999999841</v>
      </c>
      <c r="GM31" s="108">
        <v>284.19999999999595</v>
      </c>
      <c r="GN31" s="65">
        <v>356.6999999999998</v>
      </c>
      <c r="GO31" s="44">
        <v>60.30000000000035</v>
      </c>
      <c r="GP31" s="44">
        <v>142.69999999999942</v>
      </c>
      <c r="GQ31" s="44">
        <v>-575.0999999999992</v>
      </c>
      <c r="GR31" s="44">
        <v>269.5999999999997</v>
      </c>
      <c r="GS31" s="44">
        <v>94.19999999999919</v>
      </c>
      <c r="GT31" s="44">
        <v>-159.70000000000027</v>
      </c>
      <c r="GU31" s="62">
        <v>5.300000000001091</v>
      </c>
      <c r="GV31" s="44">
        <v>143.48200000000043</v>
      </c>
      <c r="GW31" s="44">
        <v>285.8</v>
      </c>
      <c r="GX31" s="62">
        <v>-126.99698299999545</v>
      </c>
      <c r="GY31" s="62">
        <v>-130.1000000000011</v>
      </c>
      <c r="GZ31" s="134">
        <v>94.79999999999964</v>
      </c>
      <c r="HA31" s="62">
        <v>-84.2999999999993</v>
      </c>
      <c r="HB31" s="62">
        <v>230.90000000000006</v>
      </c>
      <c r="HC31" s="62">
        <v>541.4000000000011</v>
      </c>
      <c r="HD31" s="62">
        <v>75.20000000000005</v>
      </c>
      <c r="HE31" s="44">
        <v>-102.30000000000086</v>
      </c>
      <c r="HF31" s="62">
        <v>-32.70000000000164</v>
      </c>
      <c r="HG31" s="62">
        <v>100.40000000000055</v>
      </c>
      <c r="HH31" s="62">
        <v>-140.59999999999945</v>
      </c>
      <c r="HI31" s="44">
        <v>2.0300000000002</v>
      </c>
      <c r="HJ31" s="44">
        <v>-128.23000000000002</v>
      </c>
      <c r="HK31" s="62">
        <v>-226.69999999999845</v>
      </c>
      <c r="HL31" s="134">
        <v>-192.40000000000003</v>
      </c>
      <c r="HM31" s="131">
        <v>33.30000000000024</v>
      </c>
      <c r="HN31" s="131">
        <v>721.7999999999995</v>
      </c>
    </row>
    <row r="32" spans="1:222" s="34" customFormat="1" ht="15.75">
      <c r="A32" s="118">
        <v>10216.8</v>
      </c>
      <c r="B32" s="128"/>
      <c r="C32" s="183"/>
      <c r="D32" s="124"/>
      <c r="E32" s="121"/>
      <c r="F32" s="121"/>
      <c r="G32" s="121"/>
      <c r="H32" s="121"/>
      <c r="I32" s="159"/>
      <c r="J32" s="159"/>
      <c r="K32" s="159"/>
      <c r="L32" s="159"/>
      <c r="M32" s="159"/>
      <c r="N32" s="159"/>
      <c r="O32" s="124"/>
      <c r="P32" s="112"/>
      <c r="Q32" s="48"/>
      <c r="R32" s="48"/>
      <c r="S32" s="111"/>
      <c r="T32" s="110"/>
      <c r="U32" s="48"/>
      <c r="V32" s="48"/>
      <c r="W32" s="110"/>
      <c r="X32" s="48"/>
      <c r="Y32" s="110"/>
      <c r="Z32" s="48"/>
      <c r="AA32" s="48"/>
      <c r="AB32" s="122"/>
      <c r="AC32" s="110"/>
      <c r="AD32" s="48"/>
      <c r="AE32" s="160"/>
      <c r="AF32" s="110"/>
      <c r="AG32" s="48"/>
      <c r="AH32" s="48"/>
      <c r="AI32" s="48"/>
      <c r="AJ32" s="110"/>
      <c r="AK32" s="110"/>
      <c r="AL32" s="110"/>
      <c r="AM32" s="48"/>
      <c r="AN32" s="112"/>
      <c r="AO32" s="48"/>
      <c r="AP32" s="48"/>
      <c r="AQ32" s="110"/>
      <c r="AR32" s="48"/>
      <c r="AS32" s="48"/>
      <c r="AT32" s="204"/>
      <c r="AU32" s="48"/>
      <c r="AV32" s="48"/>
      <c r="AW32" s="205"/>
      <c r="AX32" s="48"/>
      <c r="AY32" s="48"/>
      <c r="AZ32" s="188"/>
      <c r="BA32" s="48"/>
      <c r="BB32" s="48"/>
      <c r="BC32" s="110"/>
      <c r="BD32" s="110"/>
      <c r="BE32" s="116"/>
      <c r="BF32" s="160"/>
      <c r="BG32" s="48"/>
      <c r="BH32" s="48"/>
      <c r="BI32" s="48"/>
      <c r="BJ32" s="110"/>
      <c r="BK32" s="48"/>
      <c r="BL32" s="122"/>
      <c r="BM32" s="110"/>
      <c r="BN32" s="110"/>
      <c r="BO32" s="110"/>
      <c r="BP32" s="111"/>
      <c r="BQ32" s="48"/>
      <c r="BR32" s="197"/>
      <c r="BS32" s="110"/>
      <c r="BT32" s="48"/>
      <c r="BU32" s="110"/>
      <c r="BV32" s="110"/>
      <c r="BW32" s="48"/>
      <c r="BX32" s="202"/>
      <c r="BY32" s="48"/>
      <c r="BZ32" s="110"/>
      <c r="CA32" s="48"/>
      <c r="CB32" s="48"/>
      <c r="CC32" s="197"/>
      <c r="CD32" s="110"/>
      <c r="CE32" s="160"/>
      <c r="CF32" s="48"/>
      <c r="CG32" s="48"/>
      <c r="CH32" s="48"/>
      <c r="CI32" s="111"/>
      <c r="CJ32" s="112"/>
      <c r="CK32" s="197"/>
      <c r="CL32" s="206"/>
      <c r="CM32" s="128"/>
      <c r="CN32" s="160"/>
      <c r="CO32" s="48"/>
      <c r="CP32" s="110"/>
      <c r="CQ32" s="160"/>
      <c r="CR32" s="160"/>
      <c r="CS32" s="160"/>
      <c r="CT32" s="160"/>
      <c r="CU32" s="110"/>
      <c r="CV32" s="122"/>
      <c r="CW32" s="48"/>
      <c r="CX32" s="124"/>
      <c r="CY32" s="116"/>
      <c r="CZ32" s="110"/>
      <c r="DA32" s="160"/>
      <c r="DB32" s="116"/>
      <c r="DC32" s="200"/>
      <c r="DD32" s="160"/>
      <c r="DE32" s="160"/>
      <c r="DF32" s="110"/>
      <c r="DG32" s="168"/>
      <c r="DH32" s="122"/>
      <c r="DI32" s="124"/>
      <c r="DJ32" s="127"/>
      <c r="DK32" s="192"/>
      <c r="DL32" s="128"/>
      <c r="DM32" s="171"/>
      <c r="DN32" s="48"/>
      <c r="DO32" s="110"/>
      <c r="DP32" s="116"/>
      <c r="DQ32" s="110"/>
      <c r="DR32" s="110"/>
      <c r="DS32" s="160"/>
      <c r="DT32" s="122"/>
      <c r="DU32" s="160"/>
      <c r="DV32" s="110"/>
      <c r="DW32" s="120"/>
      <c r="DX32" s="160"/>
      <c r="DY32" s="110"/>
      <c r="DZ32" s="160"/>
      <c r="EA32" s="160"/>
      <c r="EB32" s="171"/>
      <c r="EC32" s="110"/>
      <c r="ED32" s="197"/>
      <c r="EE32" s="170"/>
      <c r="EF32" s="122"/>
      <c r="EG32" s="110"/>
      <c r="EH32" s="174"/>
      <c r="EI32" s="174"/>
      <c r="EJ32" s="160"/>
      <c r="EK32" s="160"/>
      <c r="EL32" s="110"/>
      <c r="EM32" s="160"/>
      <c r="EN32" s="171"/>
      <c r="EO32" s="110"/>
      <c r="EP32" s="171"/>
      <c r="EQ32" s="110"/>
      <c r="ER32" s="119"/>
      <c r="ES32" s="111"/>
      <c r="ET32" s="111"/>
      <c r="EU32" s="48"/>
      <c r="EV32" s="111"/>
      <c r="EW32" s="115"/>
      <c r="EX32" s="115"/>
      <c r="EY32" s="111"/>
      <c r="EZ32" s="171"/>
      <c r="FA32" s="110"/>
      <c r="FB32" s="171"/>
      <c r="FC32" s="110"/>
      <c r="FD32" s="119"/>
      <c r="FE32" s="110"/>
      <c r="FF32" s="110"/>
      <c r="FG32" s="110"/>
      <c r="FH32" s="110"/>
      <c r="FI32" s="110"/>
      <c r="FJ32" s="115"/>
      <c r="FK32" s="111"/>
      <c r="FL32" s="207"/>
      <c r="FM32" s="115"/>
      <c r="FN32" s="171"/>
      <c r="FO32" s="111"/>
      <c r="FP32" s="119"/>
      <c r="FQ32" s="115"/>
      <c r="FR32" s="110"/>
      <c r="FS32" s="48"/>
      <c r="FT32" s="110"/>
      <c r="FU32" s="111"/>
      <c r="FV32" s="120"/>
      <c r="FW32" s="115"/>
      <c r="FX32" s="110"/>
      <c r="FY32" s="115"/>
      <c r="FZ32" s="110"/>
      <c r="GA32" s="111"/>
      <c r="GB32" s="119"/>
      <c r="GC32" s="111"/>
      <c r="GD32" s="111"/>
      <c r="GE32" s="172"/>
      <c r="GF32" s="111"/>
      <c r="GG32" s="208"/>
      <c r="GH32" s="111"/>
      <c r="GI32" s="110"/>
      <c r="GJ32" s="115"/>
      <c r="GK32" s="48"/>
      <c r="GL32" s="48"/>
      <c r="GM32" s="48"/>
      <c r="GN32" s="55"/>
      <c r="GO32" s="47"/>
      <c r="GP32" s="47"/>
      <c r="GQ32" s="72"/>
      <c r="GR32" s="47"/>
      <c r="GS32" s="109"/>
      <c r="GT32" s="109"/>
      <c r="GV32" s="47"/>
      <c r="GW32" s="45"/>
      <c r="GX32" s="45"/>
      <c r="GY32" s="45"/>
      <c r="GZ32" s="134"/>
      <c r="HA32" s="45"/>
      <c r="HB32" s="45"/>
      <c r="HC32" s="45"/>
      <c r="HD32" s="45"/>
      <c r="HE32" s="45"/>
      <c r="HG32" s="45"/>
      <c r="HI32" s="81"/>
      <c r="HJ32" s="72"/>
      <c r="HK32" s="62"/>
      <c r="HL32" s="134"/>
      <c r="HM32" s="131"/>
      <c r="HN32" s="131"/>
    </row>
    <row r="33" spans="1:222" s="34" customFormat="1" ht="15.75">
      <c r="A33" s="48"/>
      <c r="B33" s="220" t="s">
        <v>35</v>
      </c>
      <c r="C33" s="183"/>
      <c r="D33" s="124">
        <f aca="true" t="shared" si="67" ref="D33:AA33">D22-D23+D27-D31</f>
        <v>0</v>
      </c>
      <c r="E33" s="124">
        <f t="shared" si="67"/>
        <v>0</v>
      </c>
      <c r="F33" s="124">
        <f t="shared" si="67"/>
        <v>0</v>
      </c>
      <c r="G33" s="124">
        <f t="shared" si="67"/>
        <v>0</v>
      </c>
      <c r="H33" s="124">
        <f t="shared" si="67"/>
        <v>0</v>
      </c>
      <c r="I33" s="124">
        <f t="shared" si="67"/>
        <v>0</v>
      </c>
      <c r="J33" s="124">
        <f t="shared" si="67"/>
        <v>0</v>
      </c>
      <c r="K33" s="124">
        <f t="shared" si="67"/>
        <v>0</v>
      </c>
      <c r="L33" s="124">
        <f t="shared" si="67"/>
        <v>0</v>
      </c>
      <c r="M33" s="124">
        <f t="shared" si="67"/>
        <v>0</v>
      </c>
      <c r="N33" s="124">
        <f t="shared" si="67"/>
        <v>0</v>
      </c>
      <c r="O33" s="124">
        <f t="shared" si="67"/>
        <v>0</v>
      </c>
      <c r="P33" s="188">
        <f t="shared" si="67"/>
        <v>0</v>
      </c>
      <c r="Q33" s="124">
        <f t="shared" si="67"/>
        <v>0</v>
      </c>
      <c r="R33" s="124">
        <f t="shared" si="67"/>
        <v>0</v>
      </c>
      <c r="S33" s="124">
        <f t="shared" si="67"/>
        <v>0</v>
      </c>
      <c r="T33" s="124">
        <f t="shared" si="67"/>
        <v>0</v>
      </c>
      <c r="U33" s="124">
        <f t="shared" si="67"/>
        <v>0</v>
      </c>
      <c r="V33" s="124">
        <f t="shared" si="67"/>
        <v>0</v>
      </c>
      <c r="W33" s="124">
        <f t="shared" si="67"/>
        <v>0</v>
      </c>
      <c r="X33" s="124">
        <f t="shared" si="67"/>
        <v>0</v>
      </c>
      <c r="Y33" s="124">
        <f t="shared" si="67"/>
        <v>0</v>
      </c>
      <c r="Z33" s="124">
        <f t="shared" si="67"/>
        <v>0</v>
      </c>
      <c r="AA33" s="124">
        <f t="shared" si="67"/>
        <v>0</v>
      </c>
      <c r="AB33" s="188">
        <f aca="true" t="shared" si="68" ref="AB33:CN33">AB22-AB23+AB27-AB31</f>
        <v>7.105427357601002E-14</v>
      </c>
      <c r="AC33" s="124">
        <f t="shared" si="68"/>
        <v>0</v>
      </c>
      <c r="AD33" s="124">
        <f t="shared" si="68"/>
        <v>0</v>
      </c>
      <c r="AE33" s="124">
        <f t="shared" si="68"/>
        <v>0</v>
      </c>
      <c r="AF33" s="124">
        <f t="shared" si="68"/>
        <v>0</v>
      </c>
      <c r="AG33" s="124">
        <f t="shared" si="68"/>
        <v>0</v>
      </c>
      <c r="AH33" s="124">
        <f t="shared" si="68"/>
        <v>0</v>
      </c>
      <c r="AI33" s="124">
        <f t="shared" si="68"/>
        <v>0</v>
      </c>
      <c r="AJ33" s="124">
        <f t="shared" si="68"/>
        <v>0</v>
      </c>
      <c r="AK33" s="124">
        <f t="shared" si="68"/>
        <v>0</v>
      </c>
      <c r="AL33" s="124">
        <f t="shared" si="68"/>
        <v>0</v>
      </c>
      <c r="AM33" s="124">
        <f t="shared" si="68"/>
        <v>0</v>
      </c>
      <c r="AN33" s="188">
        <f t="shared" si="68"/>
        <v>0</v>
      </c>
      <c r="AO33" s="124">
        <f t="shared" si="68"/>
        <v>0</v>
      </c>
      <c r="AP33" s="124">
        <f t="shared" si="68"/>
        <v>0</v>
      </c>
      <c r="AQ33" s="124">
        <f t="shared" si="68"/>
        <v>0</v>
      </c>
      <c r="AR33" s="124">
        <f t="shared" si="68"/>
        <v>0</v>
      </c>
      <c r="AS33" s="124">
        <f t="shared" si="68"/>
        <v>0</v>
      </c>
      <c r="AT33" s="124">
        <f t="shared" si="68"/>
        <v>0</v>
      </c>
      <c r="AU33" s="124">
        <f t="shared" si="68"/>
        <v>0</v>
      </c>
      <c r="AV33" s="124">
        <f t="shared" si="68"/>
        <v>0</v>
      </c>
      <c r="AW33" s="124">
        <f t="shared" si="68"/>
        <v>-1.4210854715202004E-14</v>
      </c>
      <c r="AX33" s="124">
        <f t="shared" si="68"/>
        <v>0</v>
      </c>
      <c r="AY33" s="124">
        <f t="shared" si="68"/>
        <v>0</v>
      </c>
      <c r="AZ33" s="188">
        <f t="shared" si="68"/>
        <v>0</v>
      </c>
      <c r="BA33" s="124">
        <f t="shared" si="68"/>
        <v>0</v>
      </c>
      <c r="BB33" s="124">
        <f t="shared" si="68"/>
        <v>0</v>
      </c>
      <c r="BC33" s="124">
        <f t="shared" si="68"/>
        <v>-1.1368683772161603E-13</v>
      </c>
      <c r="BD33" s="124">
        <f t="shared" si="68"/>
        <v>2.8421709430404007E-13</v>
      </c>
      <c r="BE33" s="124">
        <f t="shared" si="68"/>
        <v>-4.263256414560601E-13</v>
      </c>
      <c r="BF33" s="124">
        <f t="shared" si="68"/>
        <v>5.968558980384842E-13</v>
      </c>
      <c r="BG33" s="124">
        <f t="shared" si="68"/>
        <v>0</v>
      </c>
      <c r="BH33" s="124">
        <f t="shared" si="68"/>
        <v>-8.242295734817162E-13</v>
      </c>
      <c r="BI33" s="124">
        <f t="shared" si="68"/>
        <v>-5.258016244624741E-13</v>
      </c>
      <c r="BJ33" s="124">
        <f t="shared" si="68"/>
        <v>-6.110667527536862E-13</v>
      </c>
      <c r="BK33" s="124">
        <f t="shared" si="68"/>
        <v>0</v>
      </c>
      <c r="BL33" s="188">
        <f t="shared" si="68"/>
        <v>0</v>
      </c>
      <c r="BM33" s="124">
        <f t="shared" si="68"/>
        <v>1.5631940186722204E-13</v>
      </c>
      <c r="BN33" s="124">
        <f t="shared" si="68"/>
        <v>0</v>
      </c>
      <c r="BO33" s="124">
        <f t="shared" si="68"/>
        <v>0</v>
      </c>
      <c r="BP33" s="124">
        <f t="shared" si="68"/>
        <v>0</v>
      </c>
      <c r="BQ33" s="124">
        <f t="shared" si="68"/>
        <v>-3.268496584496461E-13</v>
      </c>
      <c r="BR33" s="174">
        <f t="shared" si="68"/>
        <v>4.405364961712621E-13</v>
      </c>
      <c r="BS33" s="174">
        <f t="shared" si="68"/>
        <v>5.044853423896711E-13</v>
      </c>
      <c r="BT33" s="174">
        <f t="shared" si="68"/>
        <v>0</v>
      </c>
      <c r="BU33" s="174">
        <f t="shared" si="68"/>
        <v>-6.039613253960852E-13</v>
      </c>
      <c r="BV33" s="174">
        <f t="shared" si="68"/>
        <v>-5.968558980384842E-13</v>
      </c>
      <c r="BW33" s="174">
        <f t="shared" si="68"/>
        <v>0</v>
      </c>
      <c r="BX33" s="173">
        <f t="shared" si="68"/>
        <v>0</v>
      </c>
      <c r="BY33" s="174">
        <f t="shared" si="68"/>
        <v>1.5631940186722204E-13</v>
      </c>
      <c r="BZ33" s="174">
        <f t="shared" si="68"/>
        <v>0</v>
      </c>
      <c r="CA33" s="174">
        <f t="shared" si="68"/>
        <v>1.7763568394002505E-13</v>
      </c>
      <c r="CB33" s="174">
        <f t="shared" si="68"/>
        <v>-4.547473508864641E-13</v>
      </c>
      <c r="CC33" s="174">
        <f t="shared" si="68"/>
        <v>2.6290081223123707E-13</v>
      </c>
      <c r="CD33" s="174">
        <f t="shared" si="68"/>
        <v>4.547473508864641E-13</v>
      </c>
      <c r="CE33" s="174">
        <f t="shared" si="68"/>
        <v>-3.410605131648481E-13</v>
      </c>
      <c r="CF33" s="174">
        <f t="shared" si="68"/>
        <v>-7.176481631177012E-13</v>
      </c>
      <c r="CG33" s="174">
        <f t="shared" si="68"/>
        <v>5.542233338928781E-13</v>
      </c>
      <c r="CH33" s="174">
        <f t="shared" si="68"/>
        <v>3.979039320256561E-13</v>
      </c>
      <c r="CI33" s="174">
        <f t="shared" si="68"/>
        <v>-3.410605131648481E-13</v>
      </c>
      <c r="CJ33" s="117">
        <f t="shared" si="68"/>
        <v>0</v>
      </c>
      <c r="CK33" s="116">
        <f t="shared" si="68"/>
        <v>-9.947598300641403E-14</v>
      </c>
      <c r="CL33" s="116">
        <f t="shared" si="68"/>
        <v>0</v>
      </c>
      <c r="CM33" s="192">
        <f t="shared" si="68"/>
        <v>0</v>
      </c>
      <c r="CN33" s="192">
        <f t="shared" si="68"/>
        <v>-7.105427357601002E-14</v>
      </c>
      <c r="CO33" s="192">
        <f aca="true" t="shared" si="69" ref="CO33:DO33">CO22-CO23+CO27-CO31</f>
        <v>0</v>
      </c>
      <c r="CP33" s="192">
        <f t="shared" si="69"/>
        <v>7.744915819785092E-13</v>
      </c>
      <c r="CQ33" s="192">
        <f t="shared" si="69"/>
        <v>-1.2008172234345693E-12</v>
      </c>
      <c r="CR33" s="192">
        <f t="shared" si="69"/>
        <v>5.826450433232822E-13</v>
      </c>
      <c r="CS33" s="192">
        <f t="shared" si="69"/>
        <v>-1.7053025658242404E-13</v>
      </c>
      <c r="CT33" s="192">
        <f t="shared" si="69"/>
        <v>-4.405364961712621E-13</v>
      </c>
      <c r="CU33" s="192">
        <f t="shared" si="69"/>
        <v>1.9326762412674725E-12</v>
      </c>
      <c r="CV33" s="117">
        <f t="shared" si="69"/>
        <v>0</v>
      </c>
      <c r="CW33" s="116">
        <f t="shared" si="69"/>
        <v>7.105427357601002E-14</v>
      </c>
      <c r="CX33" s="116">
        <f t="shared" si="69"/>
        <v>0</v>
      </c>
      <c r="CY33" s="116">
        <f t="shared" si="69"/>
        <v>-5.684341886080801E-13</v>
      </c>
      <c r="CZ33" s="116">
        <f t="shared" si="69"/>
        <v>4.263256414560601E-13</v>
      </c>
      <c r="DA33" s="116">
        <f t="shared" si="69"/>
        <v>0</v>
      </c>
      <c r="DB33" s="116">
        <f t="shared" si="69"/>
        <v>-0.04900000000021265</v>
      </c>
      <c r="DC33" s="116">
        <f t="shared" si="69"/>
        <v>0.0010000000011416432</v>
      </c>
      <c r="DD33" s="116">
        <f t="shared" si="69"/>
        <v>0.043999999999243755</v>
      </c>
      <c r="DE33" s="116">
        <f t="shared" si="69"/>
        <v>5.968558980384842E-13</v>
      </c>
      <c r="DF33" s="116">
        <f t="shared" si="69"/>
        <v>-1.4779288903810084E-12</v>
      </c>
      <c r="DG33" s="201">
        <f t="shared" si="69"/>
        <v>0.004000000000075943</v>
      </c>
      <c r="DH33" s="117">
        <f aca="true" t="shared" si="70" ref="DH33:DN33">DH22-DH23+DH27-DH31</f>
        <v>0</v>
      </c>
      <c r="DI33" s="116">
        <f t="shared" si="70"/>
        <v>1.0658141036401503E-13</v>
      </c>
      <c r="DJ33" s="116">
        <f t="shared" si="70"/>
        <v>0</v>
      </c>
      <c r="DK33" s="192">
        <f t="shared" si="70"/>
        <v>0</v>
      </c>
      <c r="DL33" s="192">
        <f t="shared" si="70"/>
        <v>-1.1368683772161603E-13</v>
      </c>
      <c r="DM33" s="221">
        <f t="shared" si="70"/>
        <v>-3.979039320256561E-13</v>
      </c>
      <c r="DN33" s="221">
        <f t="shared" si="70"/>
        <v>9.947598300641403E-13</v>
      </c>
      <c r="DO33" s="116">
        <f t="shared" si="69"/>
        <v>1.1368683772161603E-13</v>
      </c>
      <c r="DP33" s="192">
        <f>DP22-DP23+DP27-DP31</f>
        <v>-1.2221335055073723E-12</v>
      </c>
      <c r="DQ33" s="116">
        <v>0</v>
      </c>
      <c r="DR33" s="116">
        <v>3.694822225952521E-13</v>
      </c>
      <c r="DS33" s="120">
        <f aca="true" t="shared" si="71" ref="DS33:EG33">DS22-DS23+DS27-DS31</f>
        <v>0</v>
      </c>
      <c r="DT33" s="222">
        <f t="shared" si="71"/>
        <v>0</v>
      </c>
      <c r="DU33" s="221">
        <f t="shared" si="71"/>
        <v>0</v>
      </c>
      <c r="DV33" s="221">
        <f t="shared" si="71"/>
        <v>0</v>
      </c>
      <c r="DW33" s="221">
        <f t="shared" si="71"/>
        <v>0</v>
      </c>
      <c r="DX33" s="221">
        <f t="shared" si="71"/>
        <v>5.506706202140776E-13</v>
      </c>
      <c r="DY33" s="221">
        <f t="shared" si="71"/>
        <v>0</v>
      </c>
      <c r="DZ33" s="221">
        <f t="shared" si="71"/>
        <v>4.547473508864641E-13</v>
      </c>
      <c r="EA33" s="221">
        <f t="shared" si="71"/>
        <v>-9.237055564881302E-13</v>
      </c>
      <c r="EB33" s="221">
        <f t="shared" si="71"/>
        <v>2.2737367544323206E-13</v>
      </c>
      <c r="EC33" s="221">
        <f t="shared" si="71"/>
        <v>-4.831690603168681E-13</v>
      </c>
      <c r="ED33" s="221">
        <f t="shared" si="71"/>
        <v>2.842170943040401E-14</v>
      </c>
      <c r="EE33" s="223">
        <f t="shared" si="71"/>
        <v>8.526512829121202E-13</v>
      </c>
      <c r="EF33" s="222">
        <f t="shared" si="71"/>
        <v>0</v>
      </c>
      <c r="EG33" s="221">
        <f t="shared" si="71"/>
        <v>0</v>
      </c>
      <c r="EH33" s="221">
        <f aca="true" t="shared" si="72" ref="EH33:EM33">EG22-EG23+EG27-EG31</f>
        <v>0</v>
      </c>
      <c r="EI33" s="221">
        <f t="shared" si="72"/>
        <v>0</v>
      </c>
      <c r="EJ33" s="221">
        <f t="shared" si="72"/>
        <v>-3.126388037344441E-13</v>
      </c>
      <c r="EK33" s="221">
        <f t="shared" si="72"/>
        <v>3.126388037344441E-13</v>
      </c>
      <c r="EL33" s="221">
        <f t="shared" si="72"/>
        <v>-3.410605131648481E-13</v>
      </c>
      <c r="EM33" s="221">
        <f t="shared" si="72"/>
        <v>-0.020000000000365503</v>
      </c>
      <c r="EN33" s="221">
        <f aca="true" t="shared" si="73" ref="EN33:GO33">EN22-EN23+EN27-EN31</f>
        <v>-1.1297629498585593E-12</v>
      </c>
      <c r="EO33" s="221">
        <f t="shared" si="73"/>
        <v>1.6342482922482304E-12</v>
      </c>
      <c r="EP33" s="221">
        <f t="shared" si="73"/>
        <v>-9.094947017729282E-13</v>
      </c>
      <c r="EQ33" s="221">
        <f t="shared" si="73"/>
        <v>0</v>
      </c>
      <c r="ER33" s="222">
        <f t="shared" si="73"/>
        <v>0</v>
      </c>
      <c r="ES33" s="221">
        <f t="shared" si="73"/>
        <v>1.2789769243681803E-13</v>
      </c>
      <c r="ET33" s="221">
        <f t="shared" si="73"/>
        <v>-4.405364961712621E-13</v>
      </c>
      <c r="EU33" s="221">
        <f t="shared" si="73"/>
        <v>-1.0658141036401503E-13</v>
      </c>
      <c r="EV33" s="221">
        <f t="shared" si="73"/>
        <v>0</v>
      </c>
      <c r="EW33" s="221">
        <f t="shared" si="73"/>
        <v>5.115907697472721E-13</v>
      </c>
      <c r="EX33" s="221">
        <f t="shared" si="73"/>
        <v>-8.242295734817162E-13</v>
      </c>
      <c r="EY33" s="221">
        <f t="shared" si="73"/>
        <v>-3.126388037344441E-13</v>
      </c>
      <c r="EZ33" s="120">
        <f t="shared" si="73"/>
        <v>8.668621376273222E-13</v>
      </c>
      <c r="FA33" s="120">
        <f t="shared" si="73"/>
        <v>-8.100187187665142E-13</v>
      </c>
      <c r="FB33" s="120">
        <f t="shared" si="73"/>
        <v>5.115907697472721E-13</v>
      </c>
      <c r="FC33" s="120">
        <f t="shared" si="73"/>
        <v>5.684341886080801E-13</v>
      </c>
      <c r="FD33" s="202">
        <f t="shared" si="73"/>
        <v>0</v>
      </c>
      <c r="FE33" s="120">
        <f t="shared" si="73"/>
        <v>2.2737367544323206E-13</v>
      </c>
      <c r="FF33" s="120">
        <f t="shared" si="73"/>
        <v>-4.298783551348606E-13</v>
      </c>
      <c r="FG33" s="120">
        <f t="shared" si="73"/>
        <v>-1.2789769243681803E-13</v>
      </c>
      <c r="FH33" s="120">
        <f>FH22-FH23+FH27-FH31</f>
        <v>2.5579538487363607E-13</v>
      </c>
      <c r="FI33" s="120">
        <f t="shared" si="73"/>
        <v>3.410605131648481E-13</v>
      </c>
      <c r="FJ33" s="120">
        <f t="shared" si="73"/>
        <v>-4.831690603168681E-13</v>
      </c>
      <c r="FK33" s="120">
        <f t="shared" si="73"/>
        <v>-1.1937117960769683E-12</v>
      </c>
      <c r="FL33" s="221">
        <f t="shared" si="73"/>
        <v>-4.263256414560601E-13</v>
      </c>
      <c r="FM33" s="221">
        <f t="shared" si="73"/>
        <v>0</v>
      </c>
      <c r="FN33" s="120">
        <f t="shared" si="73"/>
        <v>-1.0800249583553523E-12</v>
      </c>
      <c r="FO33" s="120">
        <f t="shared" si="73"/>
        <v>1.1368683772161603E-12</v>
      </c>
      <c r="FP33" s="120">
        <f t="shared" si="73"/>
        <v>0</v>
      </c>
      <c r="FQ33" s="120">
        <f t="shared" si="73"/>
        <v>2.842170943040401E-14</v>
      </c>
      <c r="FR33" s="120">
        <f t="shared" si="73"/>
        <v>0</v>
      </c>
      <c r="FS33" s="120">
        <f t="shared" si="73"/>
        <v>3.979039320256561E-13</v>
      </c>
      <c r="FT33" s="120">
        <f t="shared" si="73"/>
        <v>0</v>
      </c>
      <c r="FU33" s="120">
        <f t="shared" si="73"/>
        <v>-6.821210263296962E-13</v>
      </c>
      <c r="FV33" s="120">
        <f t="shared" si="73"/>
        <v>0</v>
      </c>
      <c r="FW33" s="120">
        <f t="shared" si="73"/>
        <v>1.1368683772161603E-12</v>
      </c>
      <c r="FX33" s="120">
        <f t="shared" si="73"/>
        <v>0</v>
      </c>
      <c r="FY33" s="120">
        <f t="shared" si="73"/>
        <v>0</v>
      </c>
      <c r="FZ33" s="120">
        <f t="shared" si="73"/>
        <v>-4.320099833421409E-12</v>
      </c>
      <c r="GA33" s="120">
        <f t="shared" si="73"/>
        <v>0</v>
      </c>
      <c r="GB33" s="202">
        <f t="shared" si="73"/>
        <v>0</v>
      </c>
      <c r="GC33" s="120">
        <f t="shared" si="73"/>
        <v>0</v>
      </c>
      <c r="GD33" s="120">
        <f t="shared" si="73"/>
        <v>4.831690603168681E-13</v>
      </c>
      <c r="GE33" s="193">
        <f t="shared" si="73"/>
        <v>0</v>
      </c>
      <c r="GF33" s="193">
        <f t="shared" si="73"/>
        <v>-1.2505552149377763E-12</v>
      </c>
      <c r="GG33" s="193">
        <f t="shared" si="73"/>
        <v>0</v>
      </c>
      <c r="GH33" s="193">
        <f t="shared" si="73"/>
        <v>0</v>
      </c>
      <c r="GI33" s="193">
        <f t="shared" si="73"/>
        <v>6.821210263296962E-13</v>
      </c>
      <c r="GJ33" s="193">
        <f t="shared" si="73"/>
        <v>-1.4779288903810084E-12</v>
      </c>
      <c r="GK33" s="193">
        <f t="shared" si="73"/>
        <v>1.1368683772161603E-13</v>
      </c>
      <c r="GL33" s="193">
        <f t="shared" si="73"/>
        <v>-1.0800249583553523E-12</v>
      </c>
      <c r="GM33" s="193">
        <f t="shared" si="73"/>
        <v>1.9326762412674725E-12</v>
      </c>
      <c r="GN33" s="123">
        <f t="shared" si="73"/>
        <v>0</v>
      </c>
      <c r="GO33" s="123">
        <f t="shared" si="73"/>
        <v>-2.8421709430404007E-13</v>
      </c>
      <c r="GP33" s="193">
        <f aca="true" t="shared" si="74" ref="GP33:HK33">GP22-GP23+GP27-GP31</f>
        <v>7.389644451905042E-13</v>
      </c>
      <c r="GQ33" s="193">
        <f t="shared" si="74"/>
        <v>0</v>
      </c>
      <c r="GR33" s="193">
        <f t="shared" si="74"/>
        <v>0</v>
      </c>
      <c r="GS33" s="193">
        <f t="shared" si="74"/>
        <v>-5.115907697472721E-13</v>
      </c>
      <c r="GT33" s="193">
        <f t="shared" si="74"/>
        <v>0</v>
      </c>
      <c r="GU33" s="193">
        <f t="shared" si="74"/>
        <v>1.4210854715202004E-13</v>
      </c>
      <c r="GV33" s="193">
        <f t="shared" si="74"/>
        <v>0</v>
      </c>
      <c r="GW33" s="193">
        <f t="shared" si="74"/>
        <v>0.016982999996628223</v>
      </c>
      <c r="GX33" s="193">
        <f t="shared" si="74"/>
        <v>-0.0030170000044762446</v>
      </c>
      <c r="GY33" s="193">
        <f t="shared" si="74"/>
        <v>-1.3073986337985843E-12</v>
      </c>
      <c r="GZ33" s="134">
        <f t="shared" si="74"/>
        <v>0</v>
      </c>
      <c r="HA33" s="193">
        <f t="shared" si="74"/>
        <v>0</v>
      </c>
      <c r="HB33" s="193">
        <f t="shared" si="74"/>
        <v>-8.810729923425242E-13</v>
      </c>
      <c r="HC33" s="193">
        <f t="shared" si="74"/>
        <v>0</v>
      </c>
      <c r="HD33" s="193">
        <f t="shared" si="74"/>
        <v>0</v>
      </c>
      <c r="HE33" s="193">
        <f t="shared" si="74"/>
        <v>1.4779288903810084E-12</v>
      </c>
      <c r="HF33" s="193">
        <f t="shared" si="74"/>
        <v>3.410605131648481E-13</v>
      </c>
      <c r="HG33" s="193">
        <f t="shared" si="74"/>
        <v>-6.252776074688882E-13</v>
      </c>
      <c r="HH33" s="193">
        <f t="shared" si="74"/>
        <v>-2.8421709430404007E-13</v>
      </c>
      <c r="HI33" s="193">
        <f t="shared" si="74"/>
        <v>-0.030000000000171667</v>
      </c>
      <c r="HJ33" s="193">
        <f t="shared" si="74"/>
        <v>0</v>
      </c>
      <c r="HK33" s="193">
        <f t="shared" si="74"/>
        <v>-2.2737367544323206E-13</v>
      </c>
      <c r="HL33" s="134">
        <v>0</v>
      </c>
      <c r="HM33" s="131">
        <v>-4.263256414560601E-13</v>
      </c>
      <c r="HN33" s="131">
        <v>0</v>
      </c>
    </row>
    <row r="34" spans="2:222" s="34" customFormat="1" ht="18">
      <c r="B34" s="51"/>
      <c r="C34" s="63"/>
      <c r="D34" s="90"/>
      <c r="E34" s="73"/>
      <c r="F34" s="90"/>
      <c r="G34" s="43"/>
      <c r="H34" s="43"/>
      <c r="I34" s="90"/>
      <c r="J34" s="91"/>
      <c r="K34" s="91"/>
      <c r="L34" s="54"/>
      <c r="M34" s="90"/>
      <c r="N34" s="90"/>
      <c r="O34" s="64"/>
      <c r="P34" s="50"/>
      <c r="S34" s="47"/>
      <c r="W34" s="45"/>
      <c r="AB34" s="50"/>
      <c r="AC34" s="45"/>
      <c r="AE34" s="56"/>
      <c r="AF34" s="45"/>
      <c r="AJ34" s="45"/>
      <c r="AK34" s="45"/>
      <c r="AL34" s="45"/>
      <c r="AN34" s="50"/>
      <c r="AQ34" s="45"/>
      <c r="AT34" s="45"/>
      <c r="AZ34" s="74"/>
      <c r="BC34" s="45"/>
      <c r="BD34" s="45"/>
      <c r="BE34" s="70"/>
      <c r="BF34" s="45"/>
      <c r="BJ34" s="45"/>
      <c r="BL34" s="55"/>
      <c r="BM34" s="45"/>
      <c r="BN34" s="45"/>
      <c r="BO34" s="45"/>
      <c r="BP34" s="47"/>
      <c r="BS34" s="45"/>
      <c r="BU34" s="45"/>
      <c r="BV34" s="45"/>
      <c r="BX34" s="92"/>
      <c r="BZ34" s="45"/>
      <c r="CC34" s="52"/>
      <c r="CD34" s="45"/>
      <c r="CE34" s="45"/>
      <c r="CI34" s="47"/>
      <c r="CJ34" s="50"/>
      <c r="CL34" s="89"/>
      <c r="CM34" s="49"/>
      <c r="CN34" s="56"/>
      <c r="CP34" s="45"/>
      <c r="CQ34" s="56"/>
      <c r="CR34" s="56"/>
      <c r="CS34" s="56"/>
      <c r="CT34" s="56"/>
      <c r="CU34" s="45"/>
      <c r="CV34" s="55"/>
      <c r="CX34" s="64"/>
      <c r="CY34" s="44"/>
      <c r="CZ34" s="45"/>
      <c r="DA34" s="56"/>
      <c r="DB34" s="44"/>
      <c r="DC34" s="88"/>
      <c r="DD34" s="56"/>
      <c r="DE34" s="56"/>
      <c r="DF34" s="45"/>
      <c r="DG34" s="83"/>
      <c r="DH34" s="55"/>
      <c r="DJ34" s="82"/>
      <c r="DK34" s="86"/>
      <c r="DL34" s="49"/>
      <c r="DM34" s="61"/>
      <c r="DO34" s="45"/>
      <c r="DP34" s="45"/>
      <c r="DQ34" s="45"/>
      <c r="DR34" s="45"/>
      <c r="DS34" s="56"/>
      <c r="DT34" s="93"/>
      <c r="DU34" s="56"/>
      <c r="DV34" s="45"/>
      <c r="DW34" s="45"/>
      <c r="DX34" s="45"/>
      <c r="DY34" s="45"/>
      <c r="DZ34" s="56"/>
      <c r="EA34" s="56"/>
      <c r="EB34" s="61"/>
      <c r="EC34" s="45"/>
      <c r="EE34" s="94"/>
      <c r="EF34" s="93"/>
      <c r="EG34" s="45"/>
      <c r="EH34" s="56"/>
      <c r="EI34" s="45"/>
      <c r="EJ34" s="45"/>
      <c r="EK34" s="56"/>
      <c r="EL34" s="45"/>
      <c r="EM34" s="45"/>
      <c r="EN34" s="61"/>
      <c r="EO34" s="45"/>
      <c r="EP34" s="45"/>
      <c r="EQ34" s="56"/>
      <c r="ER34" s="57"/>
      <c r="ES34" s="45"/>
      <c r="ET34" s="47"/>
      <c r="EV34" s="47"/>
      <c r="EW34" s="72"/>
      <c r="EY34" s="45"/>
      <c r="EZ34" s="61"/>
      <c r="FB34" s="45"/>
      <c r="FC34" s="56"/>
      <c r="FD34" s="57"/>
      <c r="FE34" s="45"/>
      <c r="FF34" s="45"/>
      <c r="FG34" s="45"/>
      <c r="FH34" s="45"/>
      <c r="FI34" s="45"/>
      <c r="FJ34" s="72"/>
      <c r="FK34" s="47"/>
      <c r="FL34" s="59"/>
      <c r="FM34" s="72"/>
      <c r="FN34" s="45"/>
      <c r="FP34" s="57"/>
      <c r="FQ34" s="79"/>
      <c r="FR34" s="45"/>
      <c r="FT34" s="45"/>
      <c r="FU34" s="47"/>
      <c r="FV34" s="75"/>
      <c r="FW34" s="72"/>
      <c r="FX34" s="45"/>
      <c r="GA34" s="47"/>
      <c r="GB34" s="57"/>
      <c r="GC34" s="47"/>
      <c r="GD34" s="47"/>
      <c r="GE34" s="77"/>
      <c r="GF34" s="72"/>
      <c r="GG34" s="72"/>
      <c r="GH34" s="47"/>
      <c r="GJ34" s="72"/>
      <c r="GN34" s="55"/>
      <c r="GO34" s="72"/>
      <c r="GP34" s="72"/>
      <c r="GQ34" s="72"/>
      <c r="GR34" s="47"/>
      <c r="GS34" s="45"/>
      <c r="GT34" s="109"/>
      <c r="GV34" s="45"/>
      <c r="GW34" s="45"/>
      <c r="GX34" s="45"/>
      <c r="GY34" s="45"/>
      <c r="GZ34" s="57"/>
      <c r="HA34" s="45"/>
      <c r="HB34" s="45"/>
      <c r="HC34" s="45"/>
      <c r="HD34" s="45"/>
      <c r="HE34" s="45"/>
      <c r="HJ34" s="72"/>
      <c r="HK34" s="45"/>
      <c r="HL34" s="50"/>
      <c r="HM34" s="72"/>
      <c r="HN34" s="72"/>
    </row>
    <row r="35" spans="2:222" s="34" customFormat="1" ht="18">
      <c r="B35" s="95" t="s">
        <v>36</v>
      </c>
      <c r="C35" s="53"/>
      <c r="D35" s="96"/>
      <c r="E35" s="43"/>
      <c r="F35" s="96"/>
      <c r="G35" s="43"/>
      <c r="H35" s="43"/>
      <c r="I35" s="71"/>
      <c r="J35" s="91"/>
      <c r="K35" s="91"/>
      <c r="L35" s="54"/>
      <c r="M35" s="71"/>
      <c r="N35" s="71"/>
      <c r="O35" s="43"/>
      <c r="P35" s="50"/>
      <c r="S35" s="47"/>
      <c r="W35" s="45"/>
      <c r="AB35" s="50"/>
      <c r="AC35" s="45"/>
      <c r="AE35" s="56"/>
      <c r="AF35" s="45"/>
      <c r="AJ35" s="45"/>
      <c r="AK35" s="45"/>
      <c r="AL35" s="45"/>
      <c r="AN35" s="50"/>
      <c r="AQ35" s="45"/>
      <c r="AT35" s="45"/>
      <c r="AZ35" s="55"/>
      <c r="BC35" s="45"/>
      <c r="BD35" s="45"/>
      <c r="BE35" s="70"/>
      <c r="BF35" s="45"/>
      <c r="BJ35" s="45"/>
      <c r="BL35" s="55"/>
      <c r="BM35" s="45"/>
      <c r="BN35" s="45"/>
      <c r="BO35" s="45"/>
      <c r="BP35" s="47"/>
      <c r="BS35" s="45"/>
      <c r="BU35" s="45"/>
      <c r="BV35" s="45"/>
      <c r="BX35" s="97"/>
      <c r="BZ35" s="45"/>
      <c r="CC35" s="52"/>
      <c r="CD35" s="45"/>
      <c r="CE35" s="45"/>
      <c r="CI35" s="47"/>
      <c r="CJ35" s="50"/>
      <c r="CL35" s="89"/>
      <c r="CM35" s="49"/>
      <c r="CN35" s="56"/>
      <c r="CP35" s="45"/>
      <c r="CQ35" s="56"/>
      <c r="CR35" s="56"/>
      <c r="CS35" s="56"/>
      <c r="CT35" s="56"/>
      <c r="CU35" s="45"/>
      <c r="CV35" s="55"/>
      <c r="CX35" s="64"/>
      <c r="CY35" s="44"/>
      <c r="CZ35" s="45"/>
      <c r="DA35" s="56"/>
      <c r="DB35" s="44"/>
      <c r="DC35" s="88"/>
      <c r="DD35" s="56"/>
      <c r="DE35" s="56"/>
      <c r="DF35" s="45"/>
      <c r="DG35" s="83"/>
      <c r="DH35" s="55"/>
      <c r="DJ35" s="82"/>
      <c r="DK35" s="86"/>
      <c r="DL35" s="49"/>
      <c r="DM35" s="61"/>
      <c r="DO35" s="45"/>
      <c r="DP35" s="44"/>
      <c r="DQ35" s="45"/>
      <c r="DR35" s="45"/>
      <c r="DS35" s="56"/>
      <c r="DT35" s="58"/>
      <c r="DU35" s="56"/>
      <c r="DV35" s="45"/>
      <c r="DW35" s="45"/>
      <c r="DX35" s="45"/>
      <c r="DY35" s="45"/>
      <c r="DZ35" s="56"/>
      <c r="EA35" s="56"/>
      <c r="EB35" s="61"/>
      <c r="EC35" s="45"/>
      <c r="EE35" s="94"/>
      <c r="EF35" s="58"/>
      <c r="EG35" s="45"/>
      <c r="EH35" s="56"/>
      <c r="EI35" s="45"/>
      <c r="EJ35" s="45"/>
      <c r="EK35" s="56"/>
      <c r="EL35" s="45"/>
      <c r="EM35" s="45"/>
      <c r="EN35" s="61"/>
      <c r="EO35" s="45"/>
      <c r="EP35" s="45"/>
      <c r="EQ35" s="42"/>
      <c r="ER35" s="57"/>
      <c r="ES35" s="45"/>
      <c r="ET35" s="47"/>
      <c r="EV35" s="47"/>
      <c r="EW35" s="72"/>
      <c r="EY35" s="45"/>
      <c r="EZ35" s="61"/>
      <c r="FB35" s="45"/>
      <c r="FC35" s="42"/>
      <c r="FD35" s="57"/>
      <c r="FE35" s="45"/>
      <c r="FF35" s="45"/>
      <c r="FG35" s="45"/>
      <c r="FH35" s="45"/>
      <c r="FI35" s="45"/>
      <c r="FJ35" s="72"/>
      <c r="FK35" s="47"/>
      <c r="FL35" s="56"/>
      <c r="FM35" s="72"/>
      <c r="FN35" s="45"/>
      <c r="FP35" s="57"/>
      <c r="FQ35" s="79"/>
      <c r="FR35" s="45"/>
      <c r="FT35" s="45"/>
      <c r="FU35" s="47"/>
      <c r="FV35" s="71"/>
      <c r="FW35" s="72"/>
      <c r="FX35" s="45"/>
      <c r="GA35" s="47"/>
      <c r="GB35" s="57"/>
      <c r="GC35" s="47"/>
      <c r="GD35" s="47"/>
      <c r="GE35" s="78"/>
      <c r="GF35" s="72"/>
      <c r="GG35" s="72"/>
      <c r="GH35" s="47"/>
      <c r="GJ35" s="72"/>
      <c r="GN35" s="55"/>
      <c r="GO35" s="72"/>
      <c r="GP35" s="72"/>
      <c r="GQ35" s="72"/>
      <c r="GR35" s="47"/>
      <c r="GS35" s="45"/>
      <c r="GT35" s="109"/>
      <c r="GV35" s="45"/>
      <c r="GW35" s="45"/>
      <c r="GX35" s="45"/>
      <c r="GY35" s="45"/>
      <c r="GZ35" s="225"/>
      <c r="HA35" s="133"/>
      <c r="HB35" s="133"/>
      <c r="HC35" s="133"/>
      <c r="HD35" s="133"/>
      <c r="HE35" s="133"/>
      <c r="HF35" s="132"/>
      <c r="HG35" s="132"/>
      <c r="HH35" s="132"/>
      <c r="HJ35" s="72"/>
      <c r="HK35" s="45"/>
      <c r="HL35" s="130"/>
      <c r="HM35" s="72"/>
      <c r="HN35" s="72"/>
    </row>
    <row r="36" spans="2:222" s="34" customFormat="1" ht="18">
      <c r="B36" s="95" t="s">
        <v>37</v>
      </c>
      <c r="C36" s="98" t="s">
        <v>5</v>
      </c>
      <c r="D36" s="43">
        <f>D10+D19</f>
        <v>132.2</v>
      </c>
      <c r="E36" s="43">
        <f aca="true" t="shared" si="75" ref="E36:AD36">E10+E19</f>
        <v>168.8</v>
      </c>
      <c r="F36" s="43">
        <f t="shared" si="75"/>
        <v>247.2</v>
      </c>
      <c r="G36" s="43">
        <f t="shared" si="75"/>
        <v>246.79999999999998</v>
      </c>
      <c r="H36" s="43">
        <f t="shared" si="75"/>
        <v>186.5</v>
      </c>
      <c r="I36" s="43">
        <f t="shared" si="75"/>
        <v>284.90000000000003</v>
      </c>
      <c r="J36" s="43">
        <f t="shared" si="75"/>
        <v>311.8</v>
      </c>
      <c r="K36" s="43">
        <f t="shared" si="75"/>
        <v>191.60000000000008</v>
      </c>
      <c r="L36" s="43">
        <f t="shared" si="75"/>
        <v>240.9999999999999</v>
      </c>
      <c r="M36" s="43">
        <f t="shared" si="75"/>
        <v>302.4000000000001</v>
      </c>
      <c r="N36" s="43">
        <f t="shared" si="75"/>
        <v>289.19999999999993</v>
      </c>
      <c r="O36" s="43">
        <f t="shared" si="75"/>
        <v>345.7000000000001</v>
      </c>
      <c r="P36" s="68">
        <f t="shared" si="75"/>
        <v>181.59999999999997</v>
      </c>
      <c r="Q36" s="43">
        <f t="shared" si="75"/>
        <v>228.10000000000002</v>
      </c>
      <c r="R36" s="43">
        <f t="shared" si="75"/>
        <v>491.70000000000005</v>
      </c>
      <c r="S36" s="43">
        <f t="shared" si="75"/>
        <v>131.79999999999998</v>
      </c>
      <c r="T36" s="43">
        <f t="shared" si="75"/>
        <v>341</v>
      </c>
      <c r="U36" s="43">
        <f t="shared" si="75"/>
        <v>352.4000000000001</v>
      </c>
      <c r="V36" s="43">
        <f t="shared" si="75"/>
        <v>222.79999999999993</v>
      </c>
      <c r="W36" s="43">
        <f t="shared" si="75"/>
        <v>408.80000000000007</v>
      </c>
      <c r="X36" s="43">
        <f t="shared" si="75"/>
        <v>307.50000000000017</v>
      </c>
      <c r="Y36" s="43">
        <f t="shared" si="75"/>
        <v>519.4</v>
      </c>
      <c r="Z36" s="43">
        <f t="shared" si="75"/>
        <v>375.79999999999995</v>
      </c>
      <c r="AA36" s="43">
        <f t="shared" si="75"/>
        <v>603.0999999999999</v>
      </c>
      <c r="AB36" s="68">
        <f t="shared" si="75"/>
        <v>374.7</v>
      </c>
      <c r="AC36" s="43">
        <f t="shared" si="75"/>
        <v>488.40000000000003</v>
      </c>
      <c r="AD36" s="43">
        <f t="shared" si="75"/>
        <v>378.2</v>
      </c>
      <c r="AE36" s="56">
        <f aca="true" t="shared" si="76" ref="AE36:AN36">AE10+AE19</f>
        <v>451.09999999999997</v>
      </c>
      <c r="AF36" s="56">
        <f t="shared" si="76"/>
        <v>514.7</v>
      </c>
      <c r="AG36" s="56">
        <f t="shared" si="76"/>
        <v>370.99999999999994</v>
      </c>
      <c r="AH36" s="56">
        <f t="shared" si="76"/>
        <v>568.2</v>
      </c>
      <c r="AI36" s="56">
        <f t="shared" si="76"/>
        <v>420.4000000000001</v>
      </c>
      <c r="AJ36" s="56">
        <f t="shared" si="76"/>
        <v>525.8</v>
      </c>
      <c r="AK36" s="45">
        <f t="shared" si="76"/>
        <v>591.4000000000001</v>
      </c>
      <c r="AL36" s="45">
        <f t="shared" si="76"/>
        <v>463.7999999999998</v>
      </c>
      <c r="AM36" s="45">
        <f t="shared" si="76"/>
        <v>731.7</v>
      </c>
      <c r="AN36" s="55">
        <f t="shared" si="76"/>
        <v>267.1</v>
      </c>
      <c r="AO36" s="47">
        <f aca="true" t="shared" si="77" ref="AO36:CS36">AO10+AO19</f>
        <v>385.3</v>
      </c>
      <c r="AP36" s="47">
        <f t="shared" si="77"/>
        <v>565.0999999999999</v>
      </c>
      <c r="AQ36" s="47">
        <f t="shared" si="77"/>
        <v>538.8000000000001</v>
      </c>
      <c r="AR36" s="47">
        <f t="shared" si="77"/>
        <v>460.6</v>
      </c>
      <c r="AS36" s="47">
        <f t="shared" si="77"/>
        <v>457.8999999999999</v>
      </c>
      <c r="AT36" s="45">
        <f t="shared" si="77"/>
        <v>628.6</v>
      </c>
      <c r="AU36" s="45">
        <f t="shared" si="77"/>
        <v>467.4</v>
      </c>
      <c r="AV36" s="45">
        <f t="shared" si="77"/>
        <v>476.30000000000007</v>
      </c>
      <c r="AW36" s="45">
        <f t="shared" si="77"/>
        <v>548.7999999999998</v>
      </c>
      <c r="AX36" s="45">
        <f t="shared" si="77"/>
        <v>521.1999999999999</v>
      </c>
      <c r="AY36" s="45">
        <f t="shared" si="77"/>
        <v>796.9000000000001</v>
      </c>
      <c r="AZ36" s="55">
        <f t="shared" si="77"/>
        <v>304.70000000000005</v>
      </c>
      <c r="BA36" s="45">
        <f t="shared" si="77"/>
        <v>440.09999999999997</v>
      </c>
      <c r="BB36" s="47">
        <f t="shared" si="77"/>
        <v>542</v>
      </c>
      <c r="BC36" s="47">
        <f t="shared" si="77"/>
        <v>566.8</v>
      </c>
      <c r="BD36" s="47">
        <f t="shared" si="77"/>
        <v>541.2</v>
      </c>
      <c r="BE36" s="47">
        <f t="shared" si="77"/>
        <v>525.2</v>
      </c>
      <c r="BF36" s="47">
        <f t="shared" si="77"/>
        <v>548.4999999999999</v>
      </c>
      <c r="BG36" s="47">
        <f t="shared" si="77"/>
        <v>497.2</v>
      </c>
      <c r="BH36" s="47">
        <f t="shared" si="77"/>
        <v>509.10000000000014</v>
      </c>
      <c r="BI36" s="47">
        <f t="shared" si="77"/>
        <v>528.6000000000001</v>
      </c>
      <c r="BJ36" s="47">
        <f t="shared" si="77"/>
        <v>572.8999999999999</v>
      </c>
      <c r="BK36" s="47">
        <f t="shared" si="77"/>
        <v>763.7999999999995</v>
      </c>
      <c r="BL36" s="57">
        <f t="shared" si="77"/>
        <v>437.79999999999995</v>
      </c>
      <c r="BM36" s="47">
        <f t="shared" si="77"/>
        <v>509.3</v>
      </c>
      <c r="BN36" s="47">
        <f t="shared" si="77"/>
        <v>519.6</v>
      </c>
      <c r="BO36" s="47">
        <f t="shared" si="77"/>
        <v>648.2000000000002</v>
      </c>
      <c r="BP36" s="47">
        <f t="shared" si="77"/>
        <v>519.1999999999999</v>
      </c>
      <c r="BQ36" s="47">
        <f t="shared" si="77"/>
        <v>438.6999999999999</v>
      </c>
      <c r="BR36" s="56">
        <f t="shared" si="77"/>
        <v>562.3000000000003</v>
      </c>
      <c r="BS36" s="56">
        <f t="shared" si="77"/>
        <v>555.8999999999997</v>
      </c>
      <c r="BT36" s="56">
        <f t="shared" si="77"/>
        <v>490.09999999999985</v>
      </c>
      <c r="BU36" s="56">
        <f t="shared" si="77"/>
        <v>557.1000000000001</v>
      </c>
      <c r="BV36" s="47">
        <f t="shared" si="77"/>
        <v>386.6000000000001</v>
      </c>
      <c r="BW36" s="47">
        <f t="shared" si="77"/>
        <v>1057.8999999999996</v>
      </c>
      <c r="BX36" s="57">
        <f t="shared" si="77"/>
        <v>449.60999999999996</v>
      </c>
      <c r="BY36" s="47">
        <f t="shared" si="77"/>
        <v>510.78999999999996</v>
      </c>
      <c r="BZ36" s="47">
        <f t="shared" si="77"/>
        <v>520</v>
      </c>
      <c r="CA36" s="47">
        <f t="shared" si="77"/>
        <v>571.5</v>
      </c>
      <c r="CB36" s="47">
        <f t="shared" si="77"/>
        <v>500.6000000000001</v>
      </c>
      <c r="CC36" s="47">
        <f t="shared" si="77"/>
        <v>530.9</v>
      </c>
      <c r="CD36" s="47">
        <f t="shared" si="77"/>
        <v>725.4</v>
      </c>
      <c r="CE36" s="47">
        <f t="shared" si="77"/>
        <v>693.7999999999997</v>
      </c>
      <c r="CF36" s="47">
        <f t="shared" si="77"/>
        <v>677.4000000000003</v>
      </c>
      <c r="CG36" s="47">
        <f t="shared" si="77"/>
        <v>667.8999999999996</v>
      </c>
      <c r="CH36" s="47">
        <f t="shared" si="77"/>
        <v>463.69999999999993</v>
      </c>
      <c r="CI36" s="47">
        <f t="shared" si="77"/>
        <v>867.6</v>
      </c>
      <c r="CJ36" s="57">
        <f t="shared" si="77"/>
        <v>489.3</v>
      </c>
      <c r="CK36" s="47">
        <f t="shared" si="77"/>
        <v>451.7</v>
      </c>
      <c r="CL36" s="47">
        <f t="shared" si="77"/>
        <v>469.9</v>
      </c>
      <c r="CM36" s="82">
        <f t="shared" si="77"/>
        <v>561.5</v>
      </c>
      <c r="CN36" s="82">
        <f t="shared" si="77"/>
        <v>500.5</v>
      </c>
      <c r="CO36" s="82">
        <f t="shared" si="77"/>
        <v>504.1000000000001</v>
      </c>
      <c r="CP36" s="82">
        <f t="shared" si="77"/>
        <v>609.6999999999998</v>
      </c>
      <c r="CQ36" s="67">
        <f t="shared" si="77"/>
        <v>544.4000000000002</v>
      </c>
      <c r="CR36" s="67">
        <f t="shared" si="77"/>
        <v>624.9999999999999</v>
      </c>
      <c r="CS36" s="67">
        <f t="shared" si="77"/>
        <v>758.1999999999999</v>
      </c>
      <c r="CT36" s="56">
        <f>CT10+CT19</f>
        <v>636.4000000000002</v>
      </c>
      <c r="CU36" s="47">
        <f>CU10+CU19</f>
        <v>1085.0999999999995</v>
      </c>
      <c r="CV36" s="57">
        <v>464.5</v>
      </c>
      <c r="CW36" s="42">
        <v>584.8</v>
      </c>
      <c r="CX36" s="42">
        <v>600.8999999999999</v>
      </c>
      <c r="CY36" s="42">
        <v>608.4000000000001</v>
      </c>
      <c r="CZ36" s="84">
        <v>626.5999999999999</v>
      </c>
      <c r="DA36" s="47">
        <v>688.4000000000001</v>
      </c>
      <c r="DB36" s="42">
        <v>701.1350000000007</v>
      </c>
      <c r="DC36" s="42">
        <v>605.4129999999996</v>
      </c>
      <c r="DD36" s="45">
        <v>664.3560000000007</v>
      </c>
      <c r="DE36" s="45">
        <v>745.3000000000002</v>
      </c>
      <c r="DF36" s="45">
        <v>678.8999999999987</v>
      </c>
      <c r="DG36" s="85">
        <v>1128.496</v>
      </c>
      <c r="DH36" s="55">
        <f>DH10+DH19</f>
        <v>547.6999999999999</v>
      </c>
      <c r="DI36" s="45">
        <f>DI10+DI19</f>
        <v>608.7</v>
      </c>
      <c r="DJ36" s="67">
        <v>651.0999999999999</v>
      </c>
      <c r="DK36" s="67">
        <f aca="true" t="shared" si="78" ref="DK36:DR36">DK10+DK19</f>
        <v>719.5999999999999</v>
      </c>
      <c r="DL36" s="82">
        <f t="shared" si="78"/>
        <v>641.5</v>
      </c>
      <c r="DM36" s="42">
        <f t="shared" si="78"/>
        <v>676.1999999999997</v>
      </c>
      <c r="DN36" s="42">
        <f t="shared" si="78"/>
        <v>807.3000000000002</v>
      </c>
      <c r="DO36" s="42">
        <f t="shared" si="78"/>
        <v>655.9000000000001</v>
      </c>
      <c r="DP36" s="67">
        <f t="shared" si="78"/>
        <v>746.8000000000002</v>
      </c>
      <c r="DQ36" s="67">
        <f t="shared" si="78"/>
        <v>751.3000000000001</v>
      </c>
      <c r="DR36" s="67">
        <f t="shared" si="78"/>
        <v>709.4999999999998</v>
      </c>
      <c r="DS36" s="42">
        <f aca="true" t="shared" si="79" ref="DS36:EP36">DS10+DS19</f>
        <v>1035.2000000000003</v>
      </c>
      <c r="DT36" s="60">
        <f t="shared" si="79"/>
        <v>597.9</v>
      </c>
      <c r="DU36" s="42">
        <f t="shared" si="79"/>
        <v>662.1</v>
      </c>
      <c r="DV36" s="42">
        <f t="shared" si="79"/>
        <v>733.2</v>
      </c>
      <c r="DW36" s="42">
        <f t="shared" si="79"/>
        <v>751.3000000000001</v>
      </c>
      <c r="DX36" s="42">
        <f t="shared" si="79"/>
        <v>712.8</v>
      </c>
      <c r="DY36" s="42">
        <f t="shared" si="79"/>
        <v>710.4000000000002</v>
      </c>
      <c r="DZ36" s="42">
        <f t="shared" si="79"/>
        <v>821.8999999999999</v>
      </c>
      <c r="EA36" s="42">
        <f t="shared" si="79"/>
        <v>749.2000000000004</v>
      </c>
      <c r="EB36" s="42">
        <f t="shared" si="79"/>
        <v>800.9999999999998</v>
      </c>
      <c r="EC36" s="42">
        <f t="shared" si="79"/>
        <v>886.7999999999997</v>
      </c>
      <c r="ED36" s="42">
        <f t="shared" si="79"/>
        <v>683.8000000000004</v>
      </c>
      <c r="EE36" s="99">
        <f t="shared" si="79"/>
        <v>1047.4999999999995</v>
      </c>
      <c r="EF36" s="42">
        <f t="shared" si="79"/>
        <v>648.0000000000001</v>
      </c>
      <c r="EG36" s="42">
        <f t="shared" si="79"/>
        <v>689.4</v>
      </c>
      <c r="EH36" s="42">
        <f t="shared" si="79"/>
        <v>817.6999999999999</v>
      </c>
      <c r="EI36" s="42">
        <f t="shared" si="79"/>
        <v>805.0999999999998</v>
      </c>
      <c r="EJ36" s="42">
        <f t="shared" si="79"/>
        <v>775.4000000000001</v>
      </c>
      <c r="EK36" s="42">
        <f t="shared" si="79"/>
        <v>911.6999999999999</v>
      </c>
      <c r="EL36" s="42">
        <f t="shared" si="79"/>
        <v>812.7999999999997</v>
      </c>
      <c r="EM36" s="42">
        <f t="shared" si="79"/>
        <v>815.5000000000001</v>
      </c>
      <c r="EN36" s="42">
        <f t="shared" si="79"/>
        <v>924.0999999999998</v>
      </c>
      <c r="EO36" s="42">
        <f t="shared" si="79"/>
        <v>891.6999999999997</v>
      </c>
      <c r="EP36" s="42">
        <f t="shared" si="79"/>
        <v>804.1000000000001</v>
      </c>
      <c r="EQ36" s="42">
        <v>1350.8000000000002</v>
      </c>
      <c r="ER36" s="57">
        <v>806.8</v>
      </c>
      <c r="ES36" s="45">
        <v>749.4</v>
      </c>
      <c r="ET36" s="47">
        <v>815</v>
      </c>
      <c r="EU36" s="42">
        <f aca="true" t="shared" si="80" ref="EU36:FT36">EU10+EU19</f>
        <v>818.1999999999999</v>
      </c>
      <c r="EV36" s="42">
        <f t="shared" si="80"/>
        <v>796.8999999999999</v>
      </c>
      <c r="EW36" s="42">
        <f t="shared" si="80"/>
        <v>940.1000000000003</v>
      </c>
      <c r="EX36" s="42">
        <f t="shared" si="80"/>
        <v>829.5999999999997</v>
      </c>
      <c r="EY36" s="42">
        <f t="shared" si="80"/>
        <v>802.4999999999999</v>
      </c>
      <c r="EZ36" s="42">
        <f t="shared" si="80"/>
        <v>906.9000000000003</v>
      </c>
      <c r="FA36" s="42">
        <f t="shared" si="80"/>
        <v>852.2000000000002</v>
      </c>
      <c r="FB36" s="42">
        <f t="shared" si="80"/>
        <v>886.3999999999994</v>
      </c>
      <c r="FC36" s="42">
        <f t="shared" si="80"/>
        <v>2150.9</v>
      </c>
      <c r="FD36" s="60">
        <f t="shared" si="80"/>
        <v>833.5</v>
      </c>
      <c r="FE36" s="45">
        <f t="shared" si="80"/>
        <v>824.9000000000001</v>
      </c>
      <c r="FF36" s="47">
        <f t="shared" si="80"/>
        <v>869</v>
      </c>
      <c r="FG36" s="47">
        <f t="shared" si="80"/>
        <v>922.9999999999999</v>
      </c>
      <c r="FH36" s="45">
        <f t="shared" si="80"/>
        <v>933.7000000000003</v>
      </c>
      <c r="FI36" s="47">
        <f t="shared" si="80"/>
        <v>951.8</v>
      </c>
      <c r="FJ36" s="47">
        <f t="shared" si="80"/>
        <v>1062.4800000000002</v>
      </c>
      <c r="FK36" s="47">
        <f t="shared" si="80"/>
        <v>905.52</v>
      </c>
      <c r="FL36" s="42">
        <f t="shared" si="80"/>
        <v>1061.9</v>
      </c>
      <c r="FM36" s="42">
        <f t="shared" si="80"/>
        <v>1101.0999999999997</v>
      </c>
      <c r="FN36" s="42">
        <f t="shared" si="80"/>
        <v>998</v>
      </c>
      <c r="FO36" s="42">
        <f t="shared" si="80"/>
        <v>1673.5000000000002</v>
      </c>
      <c r="FP36" s="60">
        <f t="shared" si="80"/>
        <v>951.9</v>
      </c>
      <c r="FQ36" s="42">
        <f t="shared" si="80"/>
        <v>961.8</v>
      </c>
      <c r="FR36" s="42">
        <f t="shared" si="80"/>
        <v>1206.2</v>
      </c>
      <c r="FS36" s="42">
        <f t="shared" si="80"/>
        <v>946.1999999999998</v>
      </c>
      <c r="FT36" s="42">
        <f t="shared" si="80"/>
        <v>1003.8000000000003</v>
      </c>
      <c r="FU36" s="47">
        <v>1158.1</v>
      </c>
      <c r="FV36" s="47">
        <f aca="true" t="shared" si="81" ref="FV36:GA36">FV10+FV19</f>
        <v>1437.8999999999999</v>
      </c>
      <c r="FW36" s="47">
        <f t="shared" si="81"/>
        <v>1053.6000000000001</v>
      </c>
      <c r="FX36" s="47">
        <f t="shared" si="81"/>
        <v>1457.6000000000006</v>
      </c>
      <c r="FY36" s="47">
        <f t="shared" si="81"/>
        <v>1359.4999999999993</v>
      </c>
      <c r="FZ36" s="47">
        <f t="shared" si="81"/>
        <v>1166.3000000000009</v>
      </c>
      <c r="GA36" s="47">
        <f t="shared" si="81"/>
        <v>2051.900000000001</v>
      </c>
      <c r="GB36" s="57">
        <v>1153.8999999999999</v>
      </c>
      <c r="GC36" s="47">
        <v>1123.4000000000003</v>
      </c>
      <c r="GD36" s="47">
        <v>1260.9999999999995</v>
      </c>
      <c r="GE36" s="77">
        <v>1356.3000000000006</v>
      </c>
      <c r="GF36" s="72">
        <v>1207.7</v>
      </c>
      <c r="GG36" s="72">
        <f aca="true" t="shared" si="82" ref="GG36:GQ36">GG10+GG19</f>
        <v>1403.98</v>
      </c>
      <c r="GH36" s="47">
        <f t="shared" si="82"/>
        <v>1435.8200000000002</v>
      </c>
      <c r="GI36" s="47">
        <f t="shared" si="82"/>
        <v>1218.2</v>
      </c>
      <c r="GJ36" s="47">
        <f t="shared" si="82"/>
        <v>1401.0999999999995</v>
      </c>
      <c r="GK36" s="47">
        <f t="shared" si="82"/>
        <v>1355.400000000001</v>
      </c>
      <c r="GL36" s="47">
        <f t="shared" si="82"/>
        <v>1329.4999999999989</v>
      </c>
      <c r="GM36" s="47">
        <f t="shared" si="82"/>
        <v>2283.3000000000006</v>
      </c>
      <c r="GN36" s="57">
        <f t="shared" si="82"/>
        <v>1251.8</v>
      </c>
      <c r="GO36" s="47">
        <f t="shared" si="82"/>
        <v>1241.4</v>
      </c>
      <c r="GP36" s="47">
        <f t="shared" si="82"/>
        <v>1451.9000000000003</v>
      </c>
      <c r="GQ36" s="47">
        <f t="shared" si="82"/>
        <v>1347.4999999999995</v>
      </c>
      <c r="GR36" s="47">
        <v>1423.1000000000004</v>
      </c>
      <c r="GS36" s="45">
        <v>1336.9000000000005</v>
      </c>
      <c r="GT36" s="45">
        <v>1574.2000000000007</v>
      </c>
      <c r="GU36" s="34">
        <v>1300.699999999999</v>
      </c>
      <c r="GV36" s="47">
        <f>GV10+GV19</f>
        <v>1657.698</v>
      </c>
      <c r="GW36" s="47">
        <f>GW10+GW19</f>
        <v>1444.4030169999996</v>
      </c>
      <c r="GX36" s="47">
        <f>GX10+GX19</f>
        <v>1633.3999999999996</v>
      </c>
      <c r="GY36" s="47">
        <f>GY10+GY19</f>
        <v>2788.700000000001</v>
      </c>
      <c r="GZ36" s="57">
        <v>1376.1000000000001</v>
      </c>
      <c r="HA36" s="47">
        <v>1463.7999999999997</v>
      </c>
      <c r="HB36" s="47">
        <v>1481.6000000000006</v>
      </c>
      <c r="HC36" s="47">
        <v>1660.3999999999994</v>
      </c>
      <c r="HD36" s="47">
        <v>1700.5999999999992</v>
      </c>
      <c r="HE36" s="47">
        <v>1561.2999999999997</v>
      </c>
      <c r="HF36" s="47">
        <v>1990.1</v>
      </c>
      <c r="HG36" s="47">
        <v>1645.3999999999996</v>
      </c>
      <c r="HH36" s="47">
        <v>1760.7000000000028</v>
      </c>
      <c r="HI36" s="34">
        <v>1818.4699999999993</v>
      </c>
      <c r="HJ36" s="72">
        <v>1822.8300000000017</v>
      </c>
      <c r="HK36" s="45">
        <v>2416.199999999998</v>
      </c>
      <c r="HL36" s="130">
        <v>1939.3999999999999</v>
      </c>
      <c r="HM36" s="72">
        <v>1783.1000000000001</v>
      </c>
      <c r="HN36" s="72">
        <v>1589.7999999999997</v>
      </c>
    </row>
    <row r="37" spans="2:222" s="34" customFormat="1" ht="18">
      <c r="B37" s="95" t="s">
        <v>70</v>
      </c>
      <c r="C37" s="98" t="s">
        <v>6</v>
      </c>
      <c r="D37" s="42">
        <f>SUM(D38:D39)</f>
        <v>4139</v>
      </c>
      <c r="E37" s="42">
        <f aca="true" t="shared" si="83" ref="E37:BP37">SUM(E38:E39)</f>
        <v>4115</v>
      </c>
      <c r="F37" s="42">
        <f t="shared" si="83"/>
        <v>4120.6</v>
      </c>
      <c r="G37" s="42">
        <f t="shared" si="83"/>
        <v>4123.5</v>
      </c>
      <c r="H37" s="42">
        <f t="shared" si="83"/>
        <v>4117</v>
      </c>
      <c r="I37" s="42">
        <f t="shared" si="83"/>
        <v>4056</v>
      </c>
      <c r="J37" s="42">
        <f t="shared" si="83"/>
        <v>4026.4</v>
      </c>
      <c r="K37" s="42">
        <f t="shared" si="83"/>
        <v>4020.6000000000004</v>
      </c>
      <c r="L37" s="42">
        <f t="shared" si="83"/>
        <v>3996.7</v>
      </c>
      <c r="M37" s="42">
        <f t="shared" si="83"/>
        <v>4014.2999999999997</v>
      </c>
      <c r="N37" s="42">
        <f t="shared" si="83"/>
        <v>4037</v>
      </c>
      <c r="O37" s="42">
        <f t="shared" si="83"/>
        <v>3855.4</v>
      </c>
      <c r="P37" s="42">
        <f t="shared" si="83"/>
        <v>3890.1</v>
      </c>
      <c r="Q37" s="42">
        <f t="shared" si="83"/>
        <v>3986.9</v>
      </c>
      <c r="R37" s="42">
        <f t="shared" si="83"/>
        <v>3990.4</v>
      </c>
      <c r="S37" s="42">
        <f t="shared" si="83"/>
        <v>3999.8</v>
      </c>
      <c r="T37" s="42">
        <f t="shared" si="83"/>
        <v>3938.2</v>
      </c>
      <c r="U37" s="42">
        <f t="shared" si="83"/>
        <v>3930</v>
      </c>
      <c r="V37" s="42">
        <f t="shared" si="83"/>
        <v>3996.2</v>
      </c>
      <c r="W37" s="42">
        <f t="shared" si="83"/>
        <v>3990.5</v>
      </c>
      <c r="X37" s="42">
        <f t="shared" si="83"/>
        <v>4005.8999999999996</v>
      </c>
      <c r="Y37" s="42">
        <f t="shared" si="83"/>
        <v>3975.5</v>
      </c>
      <c r="Z37" s="42">
        <f t="shared" si="83"/>
        <v>4001.5</v>
      </c>
      <c r="AA37" s="42">
        <f t="shared" si="83"/>
        <v>3919.6</v>
      </c>
      <c r="AB37" s="42">
        <f t="shared" si="83"/>
        <v>3970.1</v>
      </c>
      <c r="AC37" s="42">
        <f t="shared" si="83"/>
        <v>3945.1</v>
      </c>
      <c r="AD37" s="42">
        <f t="shared" si="83"/>
        <v>3858.1000000000004</v>
      </c>
      <c r="AE37" s="42">
        <f t="shared" si="83"/>
        <v>4554.5</v>
      </c>
      <c r="AF37" s="42">
        <f t="shared" si="83"/>
        <v>4518.7</v>
      </c>
      <c r="AG37" s="42">
        <f t="shared" si="83"/>
        <v>4480.6</v>
      </c>
      <c r="AH37" s="42">
        <f t="shared" si="83"/>
        <v>4461.6</v>
      </c>
      <c r="AI37" s="42">
        <f t="shared" si="83"/>
        <v>4433.700000000001</v>
      </c>
      <c r="AJ37" s="42">
        <f t="shared" si="83"/>
        <v>4415.9</v>
      </c>
      <c r="AK37" s="42">
        <f t="shared" si="83"/>
        <v>4365.2</v>
      </c>
      <c r="AL37" s="42">
        <f t="shared" si="83"/>
        <v>4834.2</v>
      </c>
      <c r="AM37" s="42">
        <f t="shared" si="83"/>
        <v>5153.6</v>
      </c>
      <c r="AN37" s="42">
        <f t="shared" si="83"/>
        <v>5065.700000000001</v>
      </c>
      <c r="AO37" s="42">
        <f t="shared" si="83"/>
        <v>5054.9</v>
      </c>
      <c r="AP37" s="42">
        <f t="shared" si="83"/>
        <v>5090.5</v>
      </c>
      <c r="AQ37" s="42">
        <f t="shared" si="83"/>
        <v>5039.9</v>
      </c>
      <c r="AR37" s="42">
        <f t="shared" si="83"/>
        <v>5159.9</v>
      </c>
      <c r="AS37" s="42">
        <f t="shared" si="83"/>
        <v>5204.299999999999</v>
      </c>
      <c r="AT37" s="42">
        <f t="shared" si="83"/>
        <v>5497.3</v>
      </c>
      <c r="AU37" s="42">
        <f t="shared" si="83"/>
        <v>5574</v>
      </c>
      <c r="AV37" s="42">
        <f t="shared" si="83"/>
        <v>5782.799999999999</v>
      </c>
      <c r="AW37" s="42">
        <f t="shared" si="83"/>
        <v>5979.2</v>
      </c>
      <c r="AX37" s="42">
        <f t="shared" si="83"/>
        <v>6130.3</v>
      </c>
      <c r="AY37" s="42">
        <f t="shared" si="83"/>
        <v>6225.2</v>
      </c>
      <c r="AZ37" s="42">
        <f t="shared" si="83"/>
        <v>6498</v>
      </c>
      <c r="BA37" s="42">
        <f t="shared" si="83"/>
        <v>6472.400000000001</v>
      </c>
      <c r="BB37" s="42">
        <f t="shared" si="83"/>
        <v>6736.5</v>
      </c>
      <c r="BC37" s="42">
        <f t="shared" si="83"/>
        <v>6817</v>
      </c>
      <c r="BD37" s="42">
        <f t="shared" si="83"/>
        <v>6780</v>
      </c>
      <c r="BE37" s="42">
        <f t="shared" si="83"/>
        <v>6972.1</v>
      </c>
      <c r="BF37" s="42">
        <f t="shared" si="83"/>
        <v>7183.599999999999</v>
      </c>
      <c r="BG37" s="42">
        <f t="shared" si="83"/>
        <v>7176.6</v>
      </c>
      <c r="BH37" s="42">
        <f t="shared" si="83"/>
        <v>7400.799999999999</v>
      </c>
      <c r="BI37" s="42">
        <f t="shared" si="83"/>
        <v>7432.4</v>
      </c>
      <c r="BJ37" s="42">
        <f t="shared" si="83"/>
        <v>7470.299999999999</v>
      </c>
      <c r="BK37" s="42">
        <f t="shared" si="83"/>
        <v>7633.5</v>
      </c>
      <c r="BL37" s="42">
        <f t="shared" si="83"/>
        <v>7869</v>
      </c>
      <c r="BM37" s="42">
        <f t="shared" si="83"/>
        <v>7719.4</v>
      </c>
      <c r="BN37" s="42">
        <f t="shared" si="83"/>
        <v>7625.700000000001</v>
      </c>
      <c r="BO37" s="42">
        <f t="shared" si="83"/>
        <v>7631.7</v>
      </c>
      <c r="BP37" s="42">
        <f t="shared" si="83"/>
        <v>7691.6</v>
      </c>
      <c r="BQ37" s="42">
        <f aca="true" t="shared" si="84" ref="BQ37:BW37">SUM(BQ38:BQ39)</f>
        <v>7722.9</v>
      </c>
      <c r="BR37" s="42">
        <f t="shared" si="84"/>
        <v>7712</v>
      </c>
      <c r="BS37" s="42">
        <f t="shared" si="84"/>
        <v>7744.8</v>
      </c>
      <c r="BT37" s="42">
        <f t="shared" si="84"/>
        <v>7707.1</v>
      </c>
      <c r="BU37" s="42">
        <f t="shared" si="84"/>
        <v>7855.299999999999</v>
      </c>
      <c r="BV37" s="42">
        <f t="shared" si="84"/>
        <v>7762.5</v>
      </c>
      <c r="BW37" s="42">
        <f t="shared" si="84"/>
        <v>7901.9</v>
      </c>
      <c r="BX37" s="60">
        <v>7968.6</v>
      </c>
      <c r="BY37" s="42">
        <v>7984.7</v>
      </c>
      <c r="BZ37" s="42">
        <v>7957.7</v>
      </c>
      <c r="CA37" s="45">
        <v>7880.9</v>
      </c>
      <c r="CB37" s="45">
        <v>7804.5</v>
      </c>
      <c r="CC37" s="42">
        <v>7948.6</v>
      </c>
      <c r="CD37" s="45">
        <v>8026.9</v>
      </c>
      <c r="CE37" s="45">
        <v>8263.9</v>
      </c>
      <c r="CF37" s="42">
        <f>SUM(CF38:CF39)</f>
        <v>8388.1</v>
      </c>
      <c r="CG37" s="42">
        <v>8445.9</v>
      </c>
      <c r="CH37" s="34">
        <v>8421.8</v>
      </c>
      <c r="CI37" s="47">
        <v>8512.4</v>
      </c>
      <c r="CJ37" s="55">
        <f>SUM(CJ38:CJ39)</f>
        <v>8566.3</v>
      </c>
      <c r="CK37" s="42">
        <f>SUM(CK38:CK39)</f>
        <v>8468.5</v>
      </c>
      <c r="CL37" s="42">
        <v>8497.1</v>
      </c>
      <c r="CM37" s="42">
        <f>SUM(CM38:CM39)</f>
        <v>8438.5</v>
      </c>
      <c r="CN37" s="45">
        <f>SUM(CN38:CN39)</f>
        <v>8361.1</v>
      </c>
      <c r="CO37" s="42">
        <v>8376</v>
      </c>
      <c r="CP37" s="45">
        <v>8431.8</v>
      </c>
      <c r="CQ37" s="42">
        <v>8517.6</v>
      </c>
      <c r="CR37" s="45">
        <v>8574.7</v>
      </c>
      <c r="CS37" s="45">
        <v>8762.2</v>
      </c>
      <c r="CT37" s="56">
        <v>8849.9</v>
      </c>
      <c r="CU37" s="45">
        <v>9106.8</v>
      </c>
      <c r="CV37" s="57">
        <f>SUM(CV38:CV39)</f>
        <v>9290.1</v>
      </c>
      <c r="CW37" s="47">
        <f>SUM(CW38:CW39)</f>
        <v>9300.2</v>
      </c>
      <c r="CX37" s="47">
        <f aca="true" t="shared" si="85" ref="CX37:DG37">SUM(CX38:CX39)</f>
        <v>9339.2</v>
      </c>
      <c r="CY37" s="47">
        <f t="shared" si="85"/>
        <v>9459.9</v>
      </c>
      <c r="CZ37" s="47">
        <f t="shared" si="85"/>
        <v>9459.9</v>
      </c>
      <c r="DA37" s="47">
        <f t="shared" si="85"/>
        <v>9461</v>
      </c>
      <c r="DB37" s="47">
        <f t="shared" si="85"/>
        <v>9346.4</v>
      </c>
      <c r="DC37" s="47">
        <f t="shared" si="85"/>
        <v>9524.6</v>
      </c>
      <c r="DD37" s="47">
        <f t="shared" si="85"/>
        <v>9560.4</v>
      </c>
      <c r="DE37" s="47">
        <f t="shared" si="85"/>
        <v>9581.7</v>
      </c>
      <c r="DF37" s="47">
        <f t="shared" si="85"/>
        <v>9890.9</v>
      </c>
      <c r="DG37" s="85">
        <f t="shared" si="85"/>
        <v>10313</v>
      </c>
      <c r="DH37" s="100">
        <v>10917.5</v>
      </c>
      <c r="DI37" s="84">
        <v>11457</v>
      </c>
      <c r="DJ37" s="84">
        <v>11547.399999999998</v>
      </c>
      <c r="DK37" s="42">
        <f>SUM(DK38:DK39)</f>
        <v>12023.2</v>
      </c>
      <c r="DL37" s="84">
        <f>SUM(DL38:DL39)</f>
        <v>12024.2</v>
      </c>
      <c r="DM37" s="42">
        <f>SUM(DM38:DM39)</f>
        <v>12155.3</v>
      </c>
      <c r="DN37" s="42">
        <f>SUM(DN38:DN39)</f>
        <v>12255.100000000002</v>
      </c>
      <c r="DO37" s="45">
        <v>12587.9</v>
      </c>
      <c r="DP37" s="42">
        <v>12781.1</v>
      </c>
      <c r="DQ37" s="45">
        <v>12892.1</v>
      </c>
      <c r="DR37" s="42">
        <f>SUM(DR38:DR39)</f>
        <v>12922.5</v>
      </c>
      <c r="DS37" s="42">
        <f>SUM(DS38:DS39)</f>
        <v>13109.400000000001</v>
      </c>
      <c r="DT37" s="60">
        <v>13413.300000000001</v>
      </c>
      <c r="DU37" s="45">
        <v>13433.9</v>
      </c>
      <c r="DV37" s="45">
        <v>13162.1</v>
      </c>
      <c r="DW37" s="45">
        <v>12684.4</v>
      </c>
      <c r="DX37" s="45">
        <v>12231</v>
      </c>
      <c r="DY37" s="42">
        <v>13155.7</v>
      </c>
      <c r="DZ37" s="42">
        <v>13289.7</v>
      </c>
      <c r="EA37" s="42">
        <v>13234.599999999999</v>
      </c>
      <c r="EB37" s="84">
        <v>13381.5</v>
      </c>
      <c r="EC37" s="84">
        <v>13817.8</v>
      </c>
      <c r="ED37" s="84">
        <v>14293.900000000001</v>
      </c>
      <c r="EE37" s="83">
        <v>15102.7</v>
      </c>
      <c r="EF37" s="60">
        <v>15468.300000000001</v>
      </c>
      <c r="EG37" s="42">
        <v>14969.199999999999</v>
      </c>
      <c r="EH37" s="42">
        <f aca="true" t="shared" si="86" ref="EH37:EM37">SUM(EH38:EH39)</f>
        <v>14445.5</v>
      </c>
      <c r="EI37" s="42">
        <f t="shared" si="86"/>
        <v>14503.099999999999</v>
      </c>
      <c r="EJ37" s="42">
        <f t="shared" si="86"/>
        <v>14736.600000000002</v>
      </c>
      <c r="EK37" s="42">
        <f t="shared" si="86"/>
        <v>14997.000000000002</v>
      </c>
      <c r="EL37" s="42">
        <f t="shared" si="86"/>
        <v>15078.2</v>
      </c>
      <c r="EM37" s="42">
        <f t="shared" si="86"/>
        <v>15329.800000000001</v>
      </c>
      <c r="EN37" s="42">
        <f>SUM(EN38:EN39)</f>
        <v>15772.4</v>
      </c>
      <c r="EO37" s="42">
        <f>SUM(EO38:EO39)</f>
        <v>16313.800000000001</v>
      </c>
      <c r="EP37" s="42">
        <f>SUM(EP38:EP39)</f>
        <v>17179.9</v>
      </c>
      <c r="EQ37" s="42">
        <v>16729.1</v>
      </c>
      <c r="ER37" s="57">
        <f>SUM(ER38:ER39)</f>
        <v>16567.9</v>
      </c>
      <c r="ES37" s="47">
        <f>SUM(ES38:ES39)</f>
        <v>16475.1</v>
      </c>
      <c r="ET37" s="47">
        <f>SUM(ET38:ET39)</f>
        <v>16098.9</v>
      </c>
      <c r="EU37" s="47">
        <f>ES37</f>
        <v>16475.1</v>
      </c>
      <c r="EV37" s="47">
        <f>SUM(EV38:EV39)</f>
        <v>16249.599999999999</v>
      </c>
      <c r="EW37" s="47">
        <v>16000.9743466802</v>
      </c>
      <c r="EX37" s="47">
        <v>15937.2</v>
      </c>
      <c r="EY37" s="47">
        <v>16678.8</v>
      </c>
      <c r="EZ37" s="47">
        <f aca="true" t="shared" si="87" ref="EZ37:FE37">SUM(EZ38:EZ39)</f>
        <v>16860.4</v>
      </c>
      <c r="FA37" s="46">
        <f t="shared" si="87"/>
        <v>17197.8</v>
      </c>
      <c r="FB37" s="42">
        <f t="shared" si="87"/>
        <v>17238.8</v>
      </c>
      <c r="FC37" s="42">
        <f t="shared" si="87"/>
        <v>18015.7</v>
      </c>
      <c r="FD37" s="100">
        <f t="shared" si="87"/>
        <v>17938.7</v>
      </c>
      <c r="FE37" s="45">
        <f t="shared" si="87"/>
        <v>18167.4</v>
      </c>
      <c r="FF37" s="34">
        <v>17334.1</v>
      </c>
      <c r="FG37" s="45">
        <v>18027.1</v>
      </c>
      <c r="FH37" s="45">
        <f>SUM(FH38:FH39)</f>
        <v>18647.2</v>
      </c>
      <c r="FI37" s="45">
        <f>SUM(FI38:FI39)</f>
        <v>19172.9</v>
      </c>
      <c r="FJ37" s="47">
        <f>SUM(FJ38:FJ39)</f>
        <v>19312.8</v>
      </c>
      <c r="FK37" s="47">
        <f>SUM(FK38:FK39)</f>
        <v>19479</v>
      </c>
      <c r="FL37" s="47">
        <f>SUM(FL38:FL39)</f>
        <v>19530</v>
      </c>
      <c r="FM37" s="45">
        <v>19989.8</v>
      </c>
      <c r="FN37" s="47">
        <f>SUM(FN38:FN39)</f>
        <v>20065.1</v>
      </c>
      <c r="FO37" s="47">
        <f>SUM(FO38:FO39)</f>
        <v>20573.9</v>
      </c>
      <c r="FP37" s="60">
        <v>20574.7</v>
      </c>
      <c r="FQ37" s="80">
        <v>20164</v>
      </c>
      <c r="FR37" s="34">
        <f aca="true" t="shared" si="88" ref="FR37:FY37">SUM(FR38:FR39)</f>
        <v>23045.8</v>
      </c>
      <c r="FS37" s="42">
        <f t="shared" si="88"/>
        <v>22714</v>
      </c>
      <c r="FT37" s="101">
        <f t="shared" si="88"/>
        <v>23660.1</v>
      </c>
      <c r="FU37" s="101">
        <f t="shared" si="88"/>
        <v>23346.5</v>
      </c>
      <c r="FV37" s="42">
        <f t="shared" si="88"/>
        <v>24871.699999999997</v>
      </c>
      <c r="FW37" s="42">
        <f t="shared" si="88"/>
        <v>25520.600000000002</v>
      </c>
      <c r="FX37" s="42">
        <f t="shared" si="88"/>
        <v>27110</v>
      </c>
      <c r="FY37" s="42">
        <f t="shared" si="88"/>
        <v>27682.9</v>
      </c>
      <c r="FZ37" s="47">
        <f>SUM(FZ38:FZ39)</f>
        <v>29258.1</v>
      </c>
      <c r="GA37" s="45">
        <v>29607.2</v>
      </c>
      <c r="GB37" s="57">
        <f aca="true" t="shared" si="89" ref="GB37:GI37">SUM(GB38:GB39)</f>
        <v>30332</v>
      </c>
      <c r="GC37" s="47">
        <f t="shared" si="89"/>
        <v>30642.3</v>
      </c>
      <c r="GD37" s="47">
        <f t="shared" si="89"/>
        <v>30957.2</v>
      </c>
      <c r="GE37" s="47">
        <f t="shared" si="89"/>
        <v>31783.699999999997</v>
      </c>
      <c r="GF37" s="47">
        <f t="shared" si="89"/>
        <v>30001.5</v>
      </c>
      <c r="GG37" s="47">
        <f t="shared" si="89"/>
        <v>29570</v>
      </c>
      <c r="GH37" s="47">
        <f t="shared" si="89"/>
        <v>28928.7</v>
      </c>
      <c r="GI37" s="79">
        <f t="shared" si="89"/>
        <v>29041.6</v>
      </c>
      <c r="GJ37" s="45">
        <f aca="true" t="shared" si="90" ref="GJ37:GU37">SUM(GJ38:GJ39)</f>
        <v>28887.1</v>
      </c>
      <c r="GK37" s="47">
        <f t="shared" si="90"/>
        <v>29302.654926845207</v>
      </c>
      <c r="GL37" s="47">
        <f t="shared" si="90"/>
        <v>28474.25886546</v>
      </c>
      <c r="GM37" s="129">
        <f t="shared" si="90"/>
        <v>29761.1</v>
      </c>
      <c r="GN37" s="130">
        <f t="shared" si="90"/>
        <v>29304.800000000003</v>
      </c>
      <c r="GO37" s="72">
        <f t="shared" si="90"/>
        <v>30328.2</v>
      </c>
      <c r="GP37" s="72">
        <f t="shared" si="90"/>
        <v>29826.7</v>
      </c>
      <c r="GQ37" s="72">
        <f t="shared" si="90"/>
        <v>28446.300000000003</v>
      </c>
      <c r="GR37" s="47">
        <f t="shared" si="90"/>
        <v>28071.784154611814</v>
      </c>
      <c r="GS37" s="47">
        <f t="shared" si="90"/>
        <v>28081.300000000003</v>
      </c>
      <c r="GT37" s="47">
        <f t="shared" si="90"/>
        <v>26730.5</v>
      </c>
      <c r="GU37" s="72">
        <f t="shared" si="90"/>
        <v>27586.4</v>
      </c>
      <c r="GV37" s="45">
        <v>26953.699999999997</v>
      </c>
      <c r="GW37" s="135">
        <v>27024.761507197778</v>
      </c>
      <c r="GX37" s="47">
        <v>27151.2</v>
      </c>
      <c r="GY37" s="47">
        <f>SUM(GY38:GY39)</f>
        <v>28493.9</v>
      </c>
      <c r="GZ37" s="55">
        <v>28103.3</v>
      </c>
      <c r="HA37" s="212">
        <v>27437.6</v>
      </c>
      <c r="HB37" s="67">
        <v>27743.199999999997</v>
      </c>
      <c r="HC37" s="67">
        <v>27638.5</v>
      </c>
      <c r="HD37" s="67">
        <v>28262.100000000002</v>
      </c>
      <c r="HE37" s="67">
        <v>28968.4</v>
      </c>
      <c r="HF37" s="67">
        <v>29546.4</v>
      </c>
      <c r="HG37" s="34">
        <v>29533.5</v>
      </c>
      <c r="HH37" s="118">
        <v>29605.2</v>
      </c>
      <c r="HI37" s="34">
        <v>29927.8</v>
      </c>
      <c r="HJ37" s="72">
        <v>30687.7</v>
      </c>
      <c r="HK37" s="45">
        <v>31400.4</v>
      </c>
      <c r="HL37" s="130">
        <v>30786.3</v>
      </c>
      <c r="HM37" s="34">
        <v>30779.8</v>
      </c>
      <c r="HN37" s="34">
        <v>31213.2</v>
      </c>
    </row>
    <row r="38" spans="2:222" s="34" customFormat="1" ht="18">
      <c r="B38" s="102" t="s">
        <v>38</v>
      </c>
      <c r="C38" s="98" t="s">
        <v>7</v>
      </c>
      <c r="D38" s="42">
        <v>1533</v>
      </c>
      <c r="E38" s="42">
        <v>1524.5</v>
      </c>
      <c r="F38" s="42">
        <v>1521.6</v>
      </c>
      <c r="G38" s="42">
        <v>1518.1</v>
      </c>
      <c r="H38" s="42">
        <v>1513.9</v>
      </c>
      <c r="I38" s="42">
        <v>1511.8</v>
      </c>
      <c r="J38" s="69">
        <v>1511.4</v>
      </c>
      <c r="K38" s="69">
        <v>1511.3</v>
      </c>
      <c r="L38" s="42">
        <v>1511.1999999999998</v>
      </c>
      <c r="M38" s="42">
        <v>1511.1999999999998</v>
      </c>
      <c r="N38" s="42">
        <v>1511</v>
      </c>
      <c r="O38" s="42">
        <v>1510.9</v>
      </c>
      <c r="P38" s="42">
        <v>1510.9</v>
      </c>
      <c r="Q38" s="42">
        <v>1510.9</v>
      </c>
      <c r="R38" s="42">
        <v>1510.9</v>
      </c>
      <c r="S38" s="42">
        <v>1510.7</v>
      </c>
      <c r="T38" s="42">
        <v>1510.7</v>
      </c>
      <c r="U38" s="42">
        <v>1510.7</v>
      </c>
      <c r="V38" s="42">
        <v>1510.5</v>
      </c>
      <c r="W38" s="42">
        <v>1510.4</v>
      </c>
      <c r="X38" s="42">
        <v>1500.2</v>
      </c>
      <c r="Y38" s="42">
        <v>1500.2</v>
      </c>
      <c r="Z38" s="42">
        <v>1500.2</v>
      </c>
      <c r="AA38" s="42">
        <v>1489.9</v>
      </c>
      <c r="AB38" s="42">
        <v>1489.9</v>
      </c>
      <c r="AC38" s="42">
        <v>1489.9</v>
      </c>
      <c r="AD38" s="42">
        <v>1479.7</v>
      </c>
      <c r="AE38" s="42">
        <v>1479.7</v>
      </c>
      <c r="AF38" s="42">
        <v>1479.7</v>
      </c>
      <c r="AG38" s="42">
        <v>1469.4</v>
      </c>
      <c r="AH38" s="42">
        <v>1469.4</v>
      </c>
      <c r="AI38" s="42">
        <v>1469.4</v>
      </c>
      <c r="AJ38" s="42">
        <v>1469.2</v>
      </c>
      <c r="AK38" s="42">
        <v>1469.2</v>
      </c>
      <c r="AL38" s="42">
        <v>1469.2</v>
      </c>
      <c r="AM38" s="42">
        <v>1458.9</v>
      </c>
      <c r="AN38" s="42">
        <v>1458.9</v>
      </c>
      <c r="AO38" s="42">
        <v>1458.9</v>
      </c>
      <c r="AP38" s="42">
        <v>1450.6</v>
      </c>
      <c r="AQ38" s="42">
        <v>1450.6</v>
      </c>
      <c r="AR38" s="42">
        <v>1450.6</v>
      </c>
      <c r="AS38" s="42">
        <v>1440.6</v>
      </c>
      <c r="AT38" s="42">
        <v>1440.4</v>
      </c>
      <c r="AU38" s="42">
        <v>1440.4</v>
      </c>
      <c r="AV38" s="42">
        <v>1428.4</v>
      </c>
      <c r="AW38" s="42">
        <v>1578.2</v>
      </c>
      <c r="AX38" s="42">
        <v>1638.2</v>
      </c>
      <c r="AY38" s="42">
        <v>1693.2</v>
      </c>
      <c r="AZ38" s="42">
        <v>1716.2</v>
      </c>
      <c r="BA38" s="42">
        <v>1745.3</v>
      </c>
      <c r="BB38" s="42">
        <v>1737.1</v>
      </c>
      <c r="BC38" s="42">
        <v>1750.6</v>
      </c>
      <c r="BD38" s="42">
        <v>1774</v>
      </c>
      <c r="BE38" s="42">
        <v>1768.3</v>
      </c>
      <c r="BF38" s="42">
        <v>1795.2</v>
      </c>
      <c r="BG38" s="42">
        <v>1813.1</v>
      </c>
      <c r="BH38" s="42">
        <v>1825.1</v>
      </c>
      <c r="BI38" s="42">
        <v>1811</v>
      </c>
      <c r="BJ38" s="42">
        <v>1806.6</v>
      </c>
      <c r="BK38" s="103">
        <v>1818.3</v>
      </c>
      <c r="BL38" s="42">
        <v>1816.8</v>
      </c>
      <c r="BM38" s="42">
        <v>1817</v>
      </c>
      <c r="BN38" s="42">
        <v>1825.1</v>
      </c>
      <c r="BO38" s="42">
        <v>1830.3</v>
      </c>
      <c r="BP38" s="42">
        <v>1851.5</v>
      </c>
      <c r="BQ38" s="103">
        <v>1866.1</v>
      </c>
      <c r="BR38" s="42">
        <v>1845.3</v>
      </c>
      <c r="BS38" s="42">
        <v>1845.7</v>
      </c>
      <c r="BT38" s="42">
        <v>1862.6</v>
      </c>
      <c r="BU38" s="47">
        <v>1881.1</v>
      </c>
      <c r="BV38" s="42">
        <v>1881.3</v>
      </c>
      <c r="BW38" s="42">
        <v>1881</v>
      </c>
      <c r="BX38" s="60">
        <v>1888.3</v>
      </c>
      <c r="BY38" s="42">
        <v>1888.3</v>
      </c>
      <c r="BZ38" s="45">
        <v>1887.5</v>
      </c>
      <c r="CA38" s="45">
        <v>1899.5</v>
      </c>
      <c r="CB38" s="45">
        <v>1901.7</v>
      </c>
      <c r="CC38" s="103">
        <v>1904.1</v>
      </c>
      <c r="CD38" s="45">
        <v>1902.9</v>
      </c>
      <c r="CE38" s="45">
        <v>1942.2</v>
      </c>
      <c r="CF38" s="42">
        <v>1898.2</v>
      </c>
      <c r="CG38" s="45">
        <v>1893.1</v>
      </c>
      <c r="CH38" s="34">
        <v>1898.6</v>
      </c>
      <c r="CI38" s="47">
        <v>1895.2</v>
      </c>
      <c r="CJ38" s="60">
        <v>1896.1</v>
      </c>
      <c r="CK38" s="42">
        <v>1905.3</v>
      </c>
      <c r="CL38" s="103">
        <v>1918</v>
      </c>
      <c r="CM38" s="42">
        <v>1932.5</v>
      </c>
      <c r="CN38" s="45">
        <v>1917.9</v>
      </c>
      <c r="CO38" s="104">
        <v>1924.4</v>
      </c>
      <c r="CP38" s="45">
        <v>1915.9</v>
      </c>
      <c r="CQ38" s="42">
        <v>1950.9</v>
      </c>
      <c r="CR38" s="45">
        <v>1953.9</v>
      </c>
      <c r="CS38" s="45">
        <v>1988.9</v>
      </c>
      <c r="CT38" s="56">
        <v>1993.9</v>
      </c>
      <c r="CU38" s="45">
        <v>2016.9</v>
      </c>
      <c r="CV38" s="60">
        <v>2056.4</v>
      </c>
      <c r="CW38" s="42">
        <v>2162.9</v>
      </c>
      <c r="CX38" s="42">
        <v>2245.3</v>
      </c>
      <c r="CY38" s="42">
        <v>2280.4</v>
      </c>
      <c r="CZ38" s="84">
        <v>2315.4</v>
      </c>
      <c r="DA38" s="47">
        <v>2359.4</v>
      </c>
      <c r="DB38" s="42">
        <v>2425.4</v>
      </c>
      <c r="DC38" s="42">
        <v>2499.3</v>
      </c>
      <c r="DD38" s="45">
        <v>2509.3</v>
      </c>
      <c r="DE38" s="45">
        <v>2529.4</v>
      </c>
      <c r="DF38" s="45">
        <v>2529.4</v>
      </c>
      <c r="DG38" s="83">
        <v>2570.4</v>
      </c>
      <c r="DH38" s="100">
        <v>2632.4</v>
      </c>
      <c r="DI38" s="42">
        <v>2723.7</v>
      </c>
      <c r="DJ38" s="105">
        <v>2741.2</v>
      </c>
      <c r="DK38" s="42">
        <v>2767</v>
      </c>
      <c r="DL38" s="84">
        <v>2790.1</v>
      </c>
      <c r="DM38" s="42">
        <v>2827.7</v>
      </c>
      <c r="DN38" s="84">
        <v>2869.3</v>
      </c>
      <c r="DO38" s="45">
        <v>2843.6</v>
      </c>
      <c r="DP38" s="42">
        <v>2851.1</v>
      </c>
      <c r="DQ38" s="45">
        <v>2864.5</v>
      </c>
      <c r="DR38" s="42">
        <v>2825.2</v>
      </c>
      <c r="DS38" s="47">
        <v>2827.3</v>
      </c>
      <c r="DT38" s="60">
        <v>2835.1</v>
      </c>
      <c r="DU38" s="45">
        <v>2771.4</v>
      </c>
      <c r="DV38" s="45">
        <v>2791.4</v>
      </c>
      <c r="DW38" s="45">
        <v>2844.6</v>
      </c>
      <c r="DX38" s="45">
        <v>2826.8</v>
      </c>
      <c r="DY38" s="42">
        <v>2871.3</v>
      </c>
      <c r="DZ38" s="45">
        <v>2969.8</v>
      </c>
      <c r="EA38" s="84">
        <v>3017.8</v>
      </c>
      <c r="EB38" s="42">
        <v>3010.2</v>
      </c>
      <c r="EC38" s="87">
        <v>3100.4</v>
      </c>
      <c r="ED38" s="84">
        <v>3148.3</v>
      </c>
      <c r="EE38" s="83">
        <v>3170.6000000000004</v>
      </c>
      <c r="EF38" s="60">
        <v>3181.2000000000003</v>
      </c>
      <c r="EG38" s="42">
        <v>3216.5</v>
      </c>
      <c r="EH38" s="42">
        <v>3252.5</v>
      </c>
      <c r="EI38" s="45">
        <v>3240.4</v>
      </c>
      <c r="EJ38" s="45">
        <v>3327.2000000000003</v>
      </c>
      <c r="EK38" s="45">
        <v>3418.2000000000003</v>
      </c>
      <c r="EL38" s="45">
        <v>3418.5</v>
      </c>
      <c r="EM38" s="45">
        <v>3435.9</v>
      </c>
      <c r="EN38" s="42">
        <v>3484.6</v>
      </c>
      <c r="EO38" s="87">
        <v>3487.6000000000004</v>
      </c>
      <c r="EP38" s="45">
        <v>3516.6000000000004</v>
      </c>
      <c r="EQ38" s="42">
        <v>3535.2</v>
      </c>
      <c r="ER38" s="57">
        <v>3475.8</v>
      </c>
      <c r="ES38" s="45">
        <v>3546.4</v>
      </c>
      <c r="ET38" s="47">
        <v>3522.5</v>
      </c>
      <c r="EU38" s="42">
        <v>3614.9</v>
      </c>
      <c r="EV38" s="45">
        <v>3687.3</v>
      </c>
      <c r="EW38" s="47">
        <v>3601.9</v>
      </c>
      <c r="EX38" s="47">
        <v>3601.7</v>
      </c>
      <c r="EY38" s="47">
        <v>3672.7999999999997</v>
      </c>
      <c r="EZ38" s="87">
        <v>3752.1000000000004</v>
      </c>
      <c r="FA38" s="46">
        <v>3749.7</v>
      </c>
      <c r="FB38" s="45">
        <v>3839.8999999999996</v>
      </c>
      <c r="FC38" s="47">
        <v>3922.5</v>
      </c>
      <c r="FD38" s="100">
        <v>3875.9</v>
      </c>
      <c r="FE38" s="45">
        <v>3947.1000000000004</v>
      </c>
      <c r="FF38" s="34">
        <v>3283.5</v>
      </c>
      <c r="FG38" s="45">
        <v>3963</v>
      </c>
      <c r="FH38" s="45">
        <v>4075.2</v>
      </c>
      <c r="FI38" s="45">
        <v>4176.1</v>
      </c>
      <c r="FJ38" s="87">
        <v>4107.3</v>
      </c>
      <c r="FK38" s="42">
        <v>4218.6</v>
      </c>
      <c r="FL38" s="87">
        <v>4312.2</v>
      </c>
      <c r="FM38" s="45">
        <v>4547.9</v>
      </c>
      <c r="FN38" s="45">
        <v>4667.7</v>
      </c>
      <c r="FO38" s="45">
        <v>4831.2</v>
      </c>
      <c r="FP38" s="60">
        <v>4870.7</v>
      </c>
      <c r="FQ38" s="80">
        <v>5026.2</v>
      </c>
      <c r="FR38" s="45">
        <v>5175</v>
      </c>
      <c r="FS38" s="42">
        <v>5284.1</v>
      </c>
      <c r="FT38" s="101">
        <v>5459</v>
      </c>
      <c r="FU38" s="45">
        <v>5341.4</v>
      </c>
      <c r="FV38" s="87">
        <v>5401.1</v>
      </c>
      <c r="FW38" s="45">
        <v>5563.7</v>
      </c>
      <c r="FX38" s="45">
        <v>5717.3</v>
      </c>
      <c r="FY38" s="45">
        <v>5907.1</v>
      </c>
      <c r="FZ38" s="87">
        <v>6030</v>
      </c>
      <c r="GA38" s="45">
        <v>6145.3</v>
      </c>
      <c r="GB38" s="55">
        <v>5843.1</v>
      </c>
      <c r="GC38" s="45">
        <v>5864.2</v>
      </c>
      <c r="GD38" s="45">
        <v>5874.2</v>
      </c>
      <c r="GE38" s="72">
        <v>5840.4</v>
      </c>
      <c r="GF38" s="34">
        <v>5252.9</v>
      </c>
      <c r="GG38" s="45">
        <v>5759.5</v>
      </c>
      <c r="GH38" s="47">
        <v>5435</v>
      </c>
      <c r="GI38" s="80">
        <v>5457.8</v>
      </c>
      <c r="GJ38" s="45">
        <v>5468.4</v>
      </c>
      <c r="GK38" s="135">
        <v>5541.7</v>
      </c>
      <c r="GL38" s="47">
        <v>5678.85886546</v>
      </c>
      <c r="GM38" s="49">
        <v>5798.8</v>
      </c>
      <c r="GN38" s="57">
        <v>6003.4</v>
      </c>
      <c r="GO38" s="34">
        <v>6169</v>
      </c>
      <c r="GP38" s="34">
        <v>6200.2</v>
      </c>
      <c r="GQ38" s="34">
        <v>5895.6</v>
      </c>
      <c r="GR38" s="45">
        <v>6061.5</v>
      </c>
      <c r="GS38" s="209">
        <v>6208.400000000001</v>
      </c>
      <c r="GT38" s="210">
        <v>6415.3</v>
      </c>
      <c r="GU38" s="34">
        <v>6494.5</v>
      </c>
      <c r="GV38" s="45">
        <v>6674.1</v>
      </c>
      <c r="GW38" s="135">
        <v>6878.4484175</v>
      </c>
      <c r="GX38" s="47">
        <v>6820.4</v>
      </c>
      <c r="GY38" s="47">
        <v>7105.2</v>
      </c>
      <c r="GZ38" s="55">
        <v>6968.3</v>
      </c>
      <c r="HA38" s="212">
        <v>6849.1</v>
      </c>
      <c r="HB38" s="45">
        <v>7157.9</v>
      </c>
      <c r="HC38" s="82">
        <v>7367.5</v>
      </c>
      <c r="HD38" s="45">
        <v>7577.7</v>
      </c>
      <c r="HE38" s="47">
        <v>7776.7</v>
      </c>
      <c r="HF38" s="34">
        <v>7932.2</v>
      </c>
      <c r="HG38" s="34">
        <v>8096</v>
      </c>
      <c r="HH38" s="45">
        <v>8065</v>
      </c>
      <c r="HI38" s="34">
        <v>8206.3</v>
      </c>
      <c r="HJ38" s="72">
        <v>8351.3</v>
      </c>
      <c r="HK38" s="45">
        <v>8524.5</v>
      </c>
      <c r="HL38" s="50">
        <v>8361.8</v>
      </c>
      <c r="HM38" s="34">
        <v>8554.2</v>
      </c>
      <c r="HN38" s="34">
        <v>8771.3</v>
      </c>
    </row>
    <row r="39" spans="2:222" s="34" customFormat="1" ht="18">
      <c r="B39" s="102" t="s">
        <v>39</v>
      </c>
      <c r="C39" s="98" t="s">
        <v>8</v>
      </c>
      <c r="D39" s="42">
        <v>2606</v>
      </c>
      <c r="E39" s="42">
        <v>2590.5</v>
      </c>
      <c r="F39" s="42">
        <v>2599</v>
      </c>
      <c r="G39" s="42">
        <v>2605.4</v>
      </c>
      <c r="H39" s="42">
        <v>2603.1</v>
      </c>
      <c r="I39" s="42">
        <v>2544.2</v>
      </c>
      <c r="J39" s="69">
        <v>2515</v>
      </c>
      <c r="K39" s="69">
        <v>2509.3</v>
      </c>
      <c r="L39" s="42">
        <v>2485.5</v>
      </c>
      <c r="M39" s="42">
        <v>2503.1</v>
      </c>
      <c r="N39" s="42">
        <v>2526</v>
      </c>
      <c r="O39" s="42">
        <v>2344.5</v>
      </c>
      <c r="P39" s="42">
        <v>2379.2</v>
      </c>
      <c r="Q39" s="42">
        <v>2476</v>
      </c>
      <c r="R39" s="42">
        <v>2479.5</v>
      </c>
      <c r="S39" s="42">
        <v>2489.1</v>
      </c>
      <c r="T39" s="42">
        <v>2427.5</v>
      </c>
      <c r="U39" s="42">
        <v>2419.3</v>
      </c>
      <c r="V39" s="42">
        <v>2485.7</v>
      </c>
      <c r="W39" s="42">
        <v>2480.1</v>
      </c>
      <c r="X39" s="42">
        <v>2505.7</v>
      </c>
      <c r="Y39" s="42">
        <v>2475.3</v>
      </c>
      <c r="Z39" s="42">
        <v>2501.3</v>
      </c>
      <c r="AA39" s="42">
        <v>2429.7</v>
      </c>
      <c r="AB39" s="42">
        <v>2480.2</v>
      </c>
      <c r="AC39" s="42">
        <v>2455.2</v>
      </c>
      <c r="AD39" s="42">
        <v>2378.4</v>
      </c>
      <c r="AE39" s="42">
        <v>3074.8</v>
      </c>
      <c r="AF39" s="42">
        <v>3039</v>
      </c>
      <c r="AG39" s="42">
        <v>3011.2</v>
      </c>
      <c r="AH39" s="42">
        <v>2992.2</v>
      </c>
      <c r="AI39" s="42">
        <v>2964.3</v>
      </c>
      <c r="AJ39" s="42">
        <v>2946.7</v>
      </c>
      <c r="AK39" s="42">
        <v>2896</v>
      </c>
      <c r="AL39" s="42">
        <v>3365</v>
      </c>
      <c r="AM39" s="42">
        <v>3694.7</v>
      </c>
      <c r="AN39" s="42">
        <v>3606.8</v>
      </c>
      <c r="AO39" s="42">
        <v>3596</v>
      </c>
      <c r="AP39" s="42">
        <v>3639.9</v>
      </c>
      <c r="AQ39" s="42">
        <v>3589.3</v>
      </c>
      <c r="AR39" s="42">
        <v>3709.3</v>
      </c>
      <c r="AS39" s="42">
        <v>3763.7</v>
      </c>
      <c r="AT39" s="42">
        <v>4056.9</v>
      </c>
      <c r="AU39" s="42">
        <v>4133.6</v>
      </c>
      <c r="AV39" s="42">
        <v>4354.4</v>
      </c>
      <c r="AW39" s="42">
        <v>4401</v>
      </c>
      <c r="AX39" s="42">
        <v>4492.1</v>
      </c>
      <c r="AY39" s="42">
        <v>4532</v>
      </c>
      <c r="AZ39" s="42">
        <v>4781.8</v>
      </c>
      <c r="BA39" s="42">
        <v>4727.1</v>
      </c>
      <c r="BB39" s="42">
        <v>4999.4</v>
      </c>
      <c r="BC39" s="42">
        <v>5066.4</v>
      </c>
      <c r="BD39" s="42">
        <v>5006</v>
      </c>
      <c r="BE39" s="42">
        <v>5203.8</v>
      </c>
      <c r="BF39" s="42">
        <v>5388.4</v>
      </c>
      <c r="BG39" s="42">
        <v>5363.5</v>
      </c>
      <c r="BH39" s="42">
        <v>5575.7</v>
      </c>
      <c r="BI39" s="42">
        <v>5621.4</v>
      </c>
      <c r="BJ39" s="42">
        <v>5663.7</v>
      </c>
      <c r="BK39" s="42">
        <v>5815.2</v>
      </c>
      <c r="BL39" s="42">
        <v>6052.2</v>
      </c>
      <c r="BM39" s="42">
        <v>5902.4</v>
      </c>
      <c r="BN39" s="42">
        <v>5800.6</v>
      </c>
      <c r="BO39" s="42">
        <v>5801.4</v>
      </c>
      <c r="BP39" s="42">
        <v>5840.1</v>
      </c>
      <c r="BQ39" s="103">
        <v>5856.8</v>
      </c>
      <c r="BR39" s="42">
        <v>5866.7</v>
      </c>
      <c r="BS39" s="42">
        <v>5899.1</v>
      </c>
      <c r="BT39" s="42">
        <v>5844.5</v>
      </c>
      <c r="BU39" s="47">
        <v>5974.2</v>
      </c>
      <c r="BV39" s="42">
        <v>5881.2</v>
      </c>
      <c r="BW39" s="42">
        <v>6020.9</v>
      </c>
      <c r="BX39" s="60">
        <v>6080.3</v>
      </c>
      <c r="BY39" s="42">
        <v>6096.4</v>
      </c>
      <c r="BZ39" s="45">
        <v>6070.2</v>
      </c>
      <c r="CA39" s="45">
        <v>5981.4</v>
      </c>
      <c r="CB39" s="45">
        <v>5902.8</v>
      </c>
      <c r="CC39" s="103">
        <v>6044.5</v>
      </c>
      <c r="CD39" s="45">
        <v>6124</v>
      </c>
      <c r="CE39" s="45">
        <v>6321.7</v>
      </c>
      <c r="CF39" s="42">
        <v>6489.9</v>
      </c>
      <c r="CG39" s="45">
        <v>6552.8</v>
      </c>
      <c r="CH39" s="34">
        <v>6523.2</v>
      </c>
      <c r="CI39" s="47">
        <v>6617.2</v>
      </c>
      <c r="CJ39" s="60">
        <v>6670.2</v>
      </c>
      <c r="CK39" s="42">
        <v>6563.2</v>
      </c>
      <c r="CL39" s="42">
        <v>6579.1</v>
      </c>
      <c r="CM39" s="42">
        <v>6506</v>
      </c>
      <c r="CN39" s="45">
        <v>6443.2</v>
      </c>
      <c r="CO39" s="104">
        <v>6451.599999999999</v>
      </c>
      <c r="CP39" s="45">
        <v>6515.9</v>
      </c>
      <c r="CQ39" s="42">
        <v>6566.7</v>
      </c>
      <c r="CR39" s="45">
        <v>6620.8</v>
      </c>
      <c r="CS39" s="45">
        <v>6773.3</v>
      </c>
      <c r="CT39" s="56">
        <v>6856</v>
      </c>
      <c r="CU39" s="45">
        <v>7089.9</v>
      </c>
      <c r="CV39" s="60">
        <v>7233.7</v>
      </c>
      <c r="CW39" s="42">
        <v>7137.3</v>
      </c>
      <c r="CX39" s="42">
        <v>7093.9</v>
      </c>
      <c r="CY39" s="42">
        <v>7179.5</v>
      </c>
      <c r="CZ39" s="84">
        <v>7144.5</v>
      </c>
      <c r="DA39" s="47">
        <v>7101.6</v>
      </c>
      <c r="DB39" s="42">
        <v>6921</v>
      </c>
      <c r="DC39" s="42">
        <v>7025.3</v>
      </c>
      <c r="DD39" s="45">
        <v>7051.099999999999</v>
      </c>
      <c r="DE39" s="45">
        <v>7052.3</v>
      </c>
      <c r="DF39" s="45">
        <v>7361.5</v>
      </c>
      <c r="DG39" s="83">
        <v>7742.6</v>
      </c>
      <c r="DH39" s="100">
        <v>8285.1</v>
      </c>
      <c r="DI39" s="42">
        <v>8733.3</v>
      </c>
      <c r="DJ39" s="84">
        <v>8806.199999999999</v>
      </c>
      <c r="DK39" s="106">
        <v>9256.2</v>
      </c>
      <c r="DL39" s="84">
        <v>9234.1</v>
      </c>
      <c r="DM39" s="42">
        <v>9327.6</v>
      </c>
      <c r="DN39" s="84">
        <v>9385.800000000001</v>
      </c>
      <c r="DO39" s="45">
        <v>9744.3</v>
      </c>
      <c r="DP39" s="42">
        <v>9930</v>
      </c>
      <c r="DQ39" s="45">
        <v>10027.6</v>
      </c>
      <c r="DR39" s="42">
        <v>10097.3</v>
      </c>
      <c r="DS39" s="47">
        <v>10282.1</v>
      </c>
      <c r="DT39" s="60">
        <v>10578.2</v>
      </c>
      <c r="DU39" s="45">
        <v>10662.5</v>
      </c>
      <c r="DV39" s="45">
        <v>10370.7</v>
      </c>
      <c r="DW39" s="45">
        <v>9839.8</v>
      </c>
      <c r="DX39" s="45">
        <v>9404.2</v>
      </c>
      <c r="DY39" s="42">
        <v>10284.4</v>
      </c>
      <c r="DZ39" s="45">
        <v>10319.9</v>
      </c>
      <c r="EA39" s="84">
        <v>10216.8</v>
      </c>
      <c r="EB39" s="42">
        <v>10371.3</v>
      </c>
      <c r="EC39" s="87">
        <v>10717.4</v>
      </c>
      <c r="ED39" s="84">
        <v>11145.6</v>
      </c>
      <c r="EE39" s="83">
        <v>11932.1</v>
      </c>
      <c r="EF39" s="60">
        <v>12287.1</v>
      </c>
      <c r="EG39" s="42">
        <v>11752.699999999999</v>
      </c>
      <c r="EH39" s="42">
        <v>11193</v>
      </c>
      <c r="EI39" s="45">
        <v>11262.699999999999</v>
      </c>
      <c r="EJ39" s="45">
        <v>11409.400000000001</v>
      </c>
      <c r="EK39" s="45">
        <v>11578.800000000001</v>
      </c>
      <c r="EL39" s="45">
        <v>11659.7</v>
      </c>
      <c r="EM39" s="45">
        <v>11893.900000000001</v>
      </c>
      <c r="EN39" s="42">
        <v>12287.8</v>
      </c>
      <c r="EO39" s="87">
        <v>12826.2</v>
      </c>
      <c r="EP39" s="87">
        <v>13663.3</v>
      </c>
      <c r="EQ39" s="45">
        <v>13193.9</v>
      </c>
      <c r="ER39" s="57">
        <v>13092.1</v>
      </c>
      <c r="ES39" s="45">
        <v>12928.699999999999</v>
      </c>
      <c r="ET39" s="47">
        <v>12576.4</v>
      </c>
      <c r="EU39" s="107">
        <v>12692.099999999999</v>
      </c>
      <c r="EV39" s="45">
        <v>12562.3</v>
      </c>
      <c r="EW39" s="47">
        <v>12399.074346680152</v>
      </c>
      <c r="EX39" s="47">
        <v>12335.5</v>
      </c>
      <c r="EY39" s="47">
        <v>13006</v>
      </c>
      <c r="EZ39" s="42">
        <v>13108.3</v>
      </c>
      <c r="FA39" s="46">
        <v>13448.1</v>
      </c>
      <c r="FB39" s="87">
        <v>13398.9</v>
      </c>
      <c r="FC39" s="47">
        <v>14093.2</v>
      </c>
      <c r="FD39" s="100">
        <v>14062.8</v>
      </c>
      <c r="FE39" s="45">
        <v>14220.3</v>
      </c>
      <c r="FF39" s="34">
        <v>14050.6</v>
      </c>
      <c r="FG39" s="45">
        <v>14064.1</v>
      </c>
      <c r="FH39" s="47">
        <v>14572</v>
      </c>
      <c r="FI39" s="45">
        <v>14996.8</v>
      </c>
      <c r="FJ39" s="42">
        <v>15205.5</v>
      </c>
      <c r="FK39" s="42">
        <v>15260.4</v>
      </c>
      <c r="FL39" s="42">
        <v>15217.8</v>
      </c>
      <c r="FM39" s="45">
        <v>15441.9</v>
      </c>
      <c r="FN39" s="87">
        <v>15397.4</v>
      </c>
      <c r="FO39" s="45">
        <v>15742.7</v>
      </c>
      <c r="FP39" s="60">
        <v>15704</v>
      </c>
      <c r="FQ39" s="80">
        <v>15137.8</v>
      </c>
      <c r="FR39" s="34">
        <v>17870.8</v>
      </c>
      <c r="FS39" s="42">
        <v>17429.9</v>
      </c>
      <c r="FT39" s="101">
        <v>18201.1</v>
      </c>
      <c r="FU39" s="45">
        <v>18005.1</v>
      </c>
      <c r="FV39" s="42">
        <v>19470.6</v>
      </c>
      <c r="FW39" s="45">
        <v>19956.9</v>
      </c>
      <c r="FX39" s="45">
        <v>21392.7</v>
      </c>
      <c r="FY39" s="45">
        <v>21775.8</v>
      </c>
      <c r="FZ39" s="87">
        <v>23228.1</v>
      </c>
      <c r="GA39" s="45">
        <v>23461.9</v>
      </c>
      <c r="GB39" s="55">
        <v>24488.9</v>
      </c>
      <c r="GC39" s="45">
        <v>24778.1</v>
      </c>
      <c r="GD39" s="45">
        <v>25083</v>
      </c>
      <c r="GE39" s="72">
        <v>25943.3</v>
      </c>
      <c r="GF39" s="34">
        <v>24748.6</v>
      </c>
      <c r="GG39" s="45">
        <v>23810.5</v>
      </c>
      <c r="GH39" s="45">
        <v>23493.7</v>
      </c>
      <c r="GI39" s="80">
        <v>23583.8</v>
      </c>
      <c r="GJ39" s="45">
        <v>23418.7</v>
      </c>
      <c r="GK39" s="135">
        <v>23760.954926845207</v>
      </c>
      <c r="GL39" s="47">
        <v>22795.4</v>
      </c>
      <c r="GM39" s="49">
        <v>23962.3</v>
      </c>
      <c r="GN39" s="57">
        <v>23301.4</v>
      </c>
      <c r="GO39" s="34">
        <v>24159.2</v>
      </c>
      <c r="GP39" s="34">
        <v>23626.5</v>
      </c>
      <c r="GQ39" s="34">
        <v>22550.7</v>
      </c>
      <c r="GR39" s="45">
        <v>22010.284154611814</v>
      </c>
      <c r="GS39" s="209">
        <v>21872.9</v>
      </c>
      <c r="GT39" s="210">
        <v>20315.2</v>
      </c>
      <c r="GU39" s="34">
        <v>21091.9</v>
      </c>
      <c r="GV39" s="45">
        <v>20279.6</v>
      </c>
      <c r="GW39" s="135">
        <v>20146.31308969778</v>
      </c>
      <c r="GX39" s="47">
        <v>20330.7</v>
      </c>
      <c r="GY39" s="47">
        <v>21388.7</v>
      </c>
      <c r="GZ39" s="55">
        <v>21135</v>
      </c>
      <c r="HA39" s="212">
        <v>20588.5</v>
      </c>
      <c r="HB39" s="45">
        <v>20585.3</v>
      </c>
      <c r="HC39" s="67">
        <v>20271</v>
      </c>
      <c r="HD39" s="45">
        <v>20684.4</v>
      </c>
      <c r="HE39" s="47">
        <v>21191.7</v>
      </c>
      <c r="HF39" s="34">
        <v>21614.2</v>
      </c>
      <c r="HG39" s="34">
        <v>21437.5</v>
      </c>
      <c r="HH39" s="45">
        <v>21540.2</v>
      </c>
      <c r="HI39" s="34">
        <v>21721.5</v>
      </c>
      <c r="HJ39" s="72">
        <v>22336.4</v>
      </c>
      <c r="HK39" s="45">
        <v>22875.9</v>
      </c>
      <c r="HL39" s="50">
        <v>22424.5</v>
      </c>
      <c r="HM39" s="34">
        <v>22225.6</v>
      </c>
      <c r="HN39" s="34">
        <v>22441.9</v>
      </c>
    </row>
    <row r="40" spans="2:219" s="18" customFormat="1" ht="15.75">
      <c r="B40" s="30"/>
      <c r="C40" s="31"/>
      <c r="D40" s="15"/>
      <c r="E40" s="15"/>
      <c r="F40" s="15"/>
      <c r="G40" s="15"/>
      <c r="H40" s="15"/>
      <c r="I40" s="15"/>
      <c r="J40" s="27"/>
      <c r="K40" s="27"/>
      <c r="L40" s="15"/>
      <c r="M40" s="15"/>
      <c r="N40" s="9"/>
      <c r="O40" s="26"/>
      <c r="P40" s="29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9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9"/>
      <c r="AO40" s="28"/>
      <c r="AP40" s="28"/>
      <c r="AQ40" s="28"/>
      <c r="AR40" s="28"/>
      <c r="AS40" s="28"/>
      <c r="AT40" s="28"/>
      <c r="AU40" s="28"/>
      <c r="AV40" s="28"/>
      <c r="AW40" s="28"/>
      <c r="AX40" s="28" t="s">
        <v>0</v>
      </c>
      <c r="AY40" s="28"/>
      <c r="BX40" s="15"/>
      <c r="CQ40" s="20"/>
      <c r="CR40" s="20"/>
      <c r="CS40" s="20"/>
      <c r="CT40" s="20"/>
      <c r="CU40" s="20"/>
      <c r="CV40" s="35"/>
      <c r="CW40" s="38"/>
      <c r="CX40" s="38"/>
      <c r="CY40" s="38"/>
      <c r="CZ40" s="20"/>
      <c r="DA40" s="20"/>
      <c r="DB40" s="20"/>
      <c r="DC40" s="20"/>
      <c r="DD40" s="20"/>
      <c r="DE40" s="20"/>
      <c r="DF40" s="20"/>
      <c r="DG40" s="20"/>
      <c r="DL40" s="41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39"/>
      <c r="EB40" s="20"/>
      <c r="EC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19"/>
      <c r="ES40" s="20"/>
      <c r="ET40" s="40"/>
      <c r="EV40" s="20"/>
      <c r="EY40" s="20"/>
      <c r="FC40" s="20"/>
      <c r="FE40" s="20"/>
      <c r="FH40" s="20"/>
      <c r="FI40" s="20"/>
      <c r="FK40" s="20"/>
      <c r="FL40" s="20"/>
      <c r="FN40" s="20"/>
      <c r="FX40" s="20"/>
      <c r="GA40" s="20"/>
      <c r="GB40" s="34"/>
      <c r="GC40" s="34"/>
      <c r="GD40" s="34"/>
      <c r="GE40" s="34"/>
      <c r="GF40" s="34"/>
      <c r="GG40" s="34"/>
      <c r="GH40" s="34"/>
      <c r="GI40" s="34"/>
      <c r="GJ40" s="34"/>
      <c r="GR40" s="20"/>
      <c r="GS40" s="20"/>
      <c r="GT40" s="20"/>
      <c r="GV40" s="20"/>
      <c r="GW40" s="20"/>
      <c r="GX40" s="20"/>
      <c r="GY40" s="20"/>
      <c r="GZ40" s="20"/>
      <c r="HA40" s="20"/>
      <c r="HB40" s="20"/>
      <c r="HC40" s="230"/>
      <c r="HD40" s="20"/>
      <c r="HE40" s="20"/>
      <c r="HK40" s="20"/>
    </row>
    <row r="41" spans="2:219" s="18" customFormat="1" ht="12">
      <c r="B41" s="13"/>
      <c r="C41" s="4"/>
      <c r="D41" s="10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2"/>
      <c r="Q41" s="21"/>
      <c r="R41" s="21"/>
      <c r="S41" s="21"/>
      <c r="T41" s="21"/>
      <c r="U41" s="21"/>
      <c r="V41" s="21"/>
      <c r="W41" s="21"/>
      <c r="AB41" s="23"/>
      <c r="AN41" s="23"/>
      <c r="CQ41" s="20"/>
      <c r="CR41" s="20"/>
      <c r="CS41" s="20"/>
      <c r="CT41" s="20"/>
      <c r="CU41" s="20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19"/>
      <c r="ES41" s="20"/>
      <c r="EY41" s="20"/>
      <c r="FC41" s="20"/>
      <c r="FH41" s="20"/>
      <c r="FI41" s="20"/>
      <c r="FK41" s="20"/>
      <c r="FL41" s="20"/>
      <c r="FN41" s="20"/>
      <c r="FX41" s="20"/>
      <c r="GA41" s="20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R41" s="20"/>
      <c r="GS41" s="20"/>
      <c r="GT41" s="20"/>
      <c r="GV41" s="20"/>
      <c r="GW41" s="20"/>
      <c r="GX41" s="20"/>
      <c r="GY41" s="20"/>
      <c r="GZ41" s="19"/>
      <c r="HA41" s="19"/>
      <c r="HB41" s="19"/>
      <c r="HC41" s="19"/>
      <c r="HD41" s="19"/>
      <c r="HE41" s="19"/>
      <c r="HF41" s="40"/>
      <c r="HG41" s="40"/>
      <c r="HH41" s="40"/>
      <c r="HJ41" s="40"/>
      <c r="HK41" s="20"/>
    </row>
    <row r="42" spans="2:219" s="18" customFormat="1" ht="12.75">
      <c r="B42" s="13"/>
      <c r="C42" s="4"/>
      <c r="D42" s="10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2"/>
      <c r="Q42" s="21"/>
      <c r="R42" s="21"/>
      <c r="S42" s="21"/>
      <c r="T42" s="21"/>
      <c r="U42" s="21"/>
      <c r="V42" s="21"/>
      <c r="W42" s="21"/>
      <c r="AB42" s="23"/>
      <c r="AN42" s="23"/>
      <c r="CQ42" s="20"/>
      <c r="CR42" s="20"/>
      <c r="CS42" s="20"/>
      <c r="CT42" s="20"/>
      <c r="CU42" s="20"/>
      <c r="CV42" s="35"/>
      <c r="CW42" s="38"/>
      <c r="CX42" s="38"/>
      <c r="CY42" s="38"/>
      <c r="CZ42" s="20"/>
      <c r="DA42" s="229"/>
      <c r="DB42" s="229"/>
      <c r="DC42" s="229"/>
      <c r="DD42" s="20"/>
      <c r="DE42" s="20"/>
      <c r="DF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28" t="s">
        <v>65</v>
      </c>
      <c r="DZ42" s="228"/>
      <c r="EA42" s="228"/>
      <c r="EB42" s="228"/>
      <c r="EC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Y42" s="20"/>
      <c r="FC42" s="20"/>
      <c r="FH42" s="20"/>
      <c r="FI42" s="20"/>
      <c r="FK42" s="20"/>
      <c r="FL42" s="20"/>
      <c r="FN42" s="20"/>
      <c r="FX42" s="20"/>
      <c r="GA42" s="20"/>
      <c r="GR42" s="20"/>
      <c r="GS42" s="20"/>
      <c r="GT42" s="20"/>
      <c r="GV42" s="20"/>
      <c r="GW42" s="20"/>
      <c r="GX42" s="20"/>
      <c r="GY42" s="20"/>
      <c r="GZ42" s="19"/>
      <c r="HA42" s="19"/>
      <c r="HB42" s="19"/>
      <c r="HC42" s="19"/>
      <c r="HD42" s="19"/>
      <c r="HE42" s="19"/>
      <c r="HF42" s="40"/>
      <c r="HG42" s="40"/>
      <c r="HH42" s="40"/>
      <c r="HK42" s="20"/>
    </row>
    <row r="43" spans="2:219" ht="12.75">
      <c r="B43" s="6"/>
      <c r="C43" s="3"/>
      <c r="D43" s="5"/>
      <c r="E43" s="7"/>
      <c r="F43" s="1"/>
      <c r="G43" s="1"/>
      <c r="H43" s="1"/>
      <c r="I43" s="1"/>
      <c r="J43" s="1"/>
      <c r="K43" s="1"/>
      <c r="L43" s="1"/>
      <c r="M43" s="1"/>
      <c r="N43" s="1"/>
      <c r="O43" s="1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Y43" s="228"/>
      <c r="DZ43" s="228"/>
      <c r="EA43" s="228"/>
      <c r="EB43" s="228"/>
      <c r="GB43" s="24"/>
      <c r="GC43" s="24"/>
      <c r="GD43" s="24"/>
      <c r="GE43" s="24"/>
      <c r="GF43" s="24"/>
      <c r="GG43" s="24"/>
      <c r="GH43" s="24"/>
      <c r="GI43" s="24"/>
      <c r="GZ43" s="213"/>
      <c r="HA43" s="213"/>
      <c r="HB43" s="213"/>
      <c r="HC43" s="213"/>
      <c r="HD43" s="213"/>
      <c r="HE43" s="213"/>
      <c r="HF43" s="2"/>
      <c r="HG43" s="2"/>
      <c r="HH43" s="2"/>
      <c r="HI43" s="2"/>
      <c r="HJ43" s="2"/>
      <c r="HK43" s="213"/>
    </row>
    <row r="44" spans="100:219" ht="12.75">
      <c r="CV44" s="35"/>
      <c r="CW44" s="38"/>
      <c r="CX44" s="38"/>
      <c r="CY44" s="38"/>
      <c r="EF44" s="227"/>
      <c r="EG44" s="227"/>
      <c r="EH44" s="227"/>
      <c r="EI44" s="227"/>
      <c r="EJ44" s="227"/>
      <c r="EK44" s="227"/>
      <c r="EL44" s="227"/>
      <c r="EM44" s="227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Z44" s="213"/>
      <c r="HA44" s="213"/>
      <c r="HB44" s="213"/>
      <c r="HC44" s="213"/>
      <c r="HD44" s="213"/>
      <c r="HE44" s="213"/>
      <c r="HF44" s="2"/>
      <c r="HG44" s="2"/>
      <c r="HH44" s="2"/>
      <c r="HI44" s="2"/>
      <c r="HJ44" s="2"/>
      <c r="HK44" s="213"/>
    </row>
    <row r="45" spans="100:208" ht="12.75">
      <c r="CV45" s="35"/>
      <c r="CW45" s="38"/>
      <c r="CX45" s="38"/>
      <c r="CY45" s="38"/>
      <c r="EF45" s="227"/>
      <c r="EG45" s="227"/>
      <c r="EH45" s="227"/>
      <c r="EI45" s="227"/>
      <c r="EJ45" s="227"/>
      <c r="EK45" s="227"/>
      <c r="EL45" s="227"/>
      <c r="EM45" s="227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Z45" s="8"/>
    </row>
    <row r="46" spans="100:208" ht="12.75">
      <c r="CV46" s="35"/>
      <c r="CW46" s="38"/>
      <c r="CX46" s="38"/>
      <c r="CY46" s="38"/>
      <c r="GE46" s="2"/>
      <c r="GZ46" s="8"/>
    </row>
    <row r="47" spans="100:208" ht="12.75">
      <c r="CV47" s="35"/>
      <c r="CW47" s="38"/>
      <c r="CX47" s="38"/>
      <c r="CY47" s="38"/>
      <c r="GB47" s="24"/>
      <c r="GC47" s="24"/>
      <c r="GD47" s="24"/>
      <c r="GE47" s="24"/>
      <c r="GF47" s="24"/>
      <c r="GG47" s="24"/>
      <c r="GH47" s="24"/>
      <c r="GI47" s="24"/>
      <c r="GZ47" s="8"/>
    </row>
    <row r="48" spans="100:208" ht="12.75">
      <c r="CV48" s="35"/>
      <c r="CW48" s="38"/>
      <c r="CX48" s="38"/>
      <c r="CY48" s="38"/>
      <c r="GE48" s="2"/>
      <c r="GZ48" s="8"/>
    </row>
    <row r="49" spans="100:208" ht="12.75">
      <c r="CV49" s="35"/>
      <c r="CW49" s="38"/>
      <c r="CX49" s="38"/>
      <c r="CY49" s="38"/>
      <c r="GE49" s="2"/>
      <c r="GZ49" s="8"/>
    </row>
    <row r="50" spans="100:208" ht="12.75">
      <c r="CV50" s="35"/>
      <c r="CW50" s="38"/>
      <c r="CX50" s="38"/>
      <c r="CY50" s="38"/>
      <c r="GE50" s="2"/>
      <c r="GZ50" s="8"/>
    </row>
    <row r="51" spans="100:208" ht="12.75">
      <c r="CV51" s="35"/>
      <c r="CW51" s="38"/>
      <c r="CX51" s="38"/>
      <c r="CY51" s="38"/>
      <c r="GE51" s="2"/>
      <c r="GZ51" s="8"/>
    </row>
    <row r="52" spans="100:208" ht="12.75">
      <c r="CV52" s="35"/>
      <c r="CW52" s="38"/>
      <c r="CX52" s="38"/>
      <c r="CY52" s="38"/>
      <c r="GE52" s="2"/>
      <c r="GZ52" s="8"/>
    </row>
    <row r="53" spans="100:208" ht="12.75">
      <c r="CV53" s="35"/>
      <c r="CW53" s="38"/>
      <c r="CX53" s="38"/>
      <c r="CY53" s="38"/>
      <c r="GE53" s="2"/>
      <c r="GZ53" s="8"/>
    </row>
    <row r="54" spans="100:208" ht="12.75">
      <c r="CV54" s="11"/>
      <c r="CW54" s="37"/>
      <c r="CX54" s="37"/>
      <c r="CY54" s="37"/>
      <c r="GE54" s="2"/>
      <c r="GZ54" s="8"/>
    </row>
    <row r="55" spans="100:208" ht="12.75">
      <c r="CV55" s="11"/>
      <c r="CW55" s="37"/>
      <c r="CX55" s="37"/>
      <c r="CY55" s="37"/>
      <c r="GE55" s="2"/>
      <c r="GZ55" s="8"/>
    </row>
    <row r="56" spans="100:208" ht="12.75">
      <c r="CV56" s="11"/>
      <c r="CW56" s="37"/>
      <c r="CX56" s="37"/>
      <c r="CY56" s="37"/>
      <c r="GE56" s="2"/>
      <c r="GZ56" s="8"/>
    </row>
    <row r="57" spans="100:208" ht="12.75">
      <c r="CV57" s="11"/>
      <c r="CW57" s="37"/>
      <c r="CX57" s="37"/>
      <c r="CY57" s="37"/>
      <c r="GE57" s="2"/>
      <c r="GZ57" s="8"/>
    </row>
    <row r="58" spans="100:208" ht="12.75">
      <c r="CV58" s="11"/>
      <c r="CW58" s="37"/>
      <c r="CX58" s="37"/>
      <c r="CY58" s="37"/>
      <c r="GE58" s="2"/>
      <c r="GZ58" s="8"/>
    </row>
    <row r="59" spans="100:208" ht="12.75">
      <c r="CV59" s="11"/>
      <c r="CW59" s="37"/>
      <c r="CX59" s="37"/>
      <c r="CY59" s="37"/>
      <c r="GE59" s="2"/>
      <c r="GZ59" s="8"/>
    </row>
    <row r="60" spans="100:208" ht="12.75">
      <c r="CV60" s="11"/>
      <c r="CW60" s="37"/>
      <c r="CX60" s="37"/>
      <c r="CY60" s="37"/>
      <c r="GE60" s="2"/>
      <c r="GZ60" s="8"/>
    </row>
    <row r="61" spans="100:208" ht="12.75">
      <c r="CV61" s="11"/>
      <c r="CW61" s="37"/>
      <c r="CX61" s="37"/>
      <c r="CY61" s="37"/>
      <c r="GE61" s="2"/>
      <c r="GZ61" s="8"/>
    </row>
    <row r="62" spans="100:208" ht="12.75">
      <c r="CV62" s="36"/>
      <c r="CW62" s="37"/>
      <c r="CX62" s="37"/>
      <c r="CY62" s="37"/>
      <c r="GE62" s="2"/>
      <c r="GZ62" s="8"/>
    </row>
    <row r="63" spans="100:208" ht="12.75">
      <c r="CV63" s="35"/>
      <c r="CW63" s="38"/>
      <c r="CX63" s="38"/>
      <c r="CY63" s="38"/>
      <c r="GZ63" s="8"/>
    </row>
    <row r="64" spans="100:208" ht="12.75">
      <c r="CV64" s="35"/>
      <c r="CW64" s="38"/>
      <c r="CX64" s="38"/>
      <c r="CY64" s="38"/>
      <c r="GZ64" s="8"/>
    </row>
    <row r="65" spans="100:208" ht="12.75">
      <c r="CV65" s="35"/>
      <c r="CW65" s="38"/>
      <c r="CX65" s="38"/>
      <c r="CY65" s="38"/>
      <c r="GZ65" s="8"/>
    </row>
    <row r="66" spans="100:208" ht="12.75">
      <c r="CV66" s="35"/>
      <c r="CW66" s="38"/>
      <c r="CX66" s="38"/>
      <c r="CY66" s="38"/>
      <c r="GZ66" s="8"/>
    </row>
    <row r="67" spans="100:208" ht="12.75">
      <c r="CV67" s="35"/>
      <c r="CW67" s="38"/>
      <c r="CX67" s="38"/>
      <c r="CY67" s="38"/>
      <c r="GZ67" s="8"/>
    </row>
    <row r="68" spans="100:208" ht="12.75">
      <c r="CV68" s="35"/>
      <c r="CW68" s="38"/>
      <c r="CX68" s="38"/>
      <c r="CY68" s="38"/>
      <c r="GZ68" s="8"/>
    </row>
    <row r="69" spans="100:208" ht="12.75">
      <c r="CV69" s="35"/>
      <c r="CW69" s="38"/>
      <c r="CX69" s="38"/>
      <c r="CY69" s="38"/>
      <c r="GZ69" s="8"/>
    </row>
    <row r="70" spans="100:208" ht="12.75">
      <c r="CV70" s="36"/>
      <c r="CW70" s="37"/>
      <c r="CX70" s="37"/>
      <c r="CY70" s="37"/>
      <c r="GZ70" s="8"/>
    </row>
    <row r="71" spans="100:208" ht="12.75">
      <c r="CV71" s="35"/>
      <c r="CW71" s="38"/>
      <c r="CX71" s="38"/>
      <c r="CY71" s="38"/>
      <c r="GZ71" s="8"/>
    </row>
    <row r="72" spans="100:208" ht="12.75">
      <c r="CV72" s="35"/>
      <c r="CW72" s="38"/>
      <c r="CX72" s="38"/>
      <c r="CY72" s="38"/>
      <c r="GZ72" s="8"/>
    </row>
    <row r="73" spans="100:208" ht="12.75">
      <c r="CV73" s="35"/>
      <c r="CW73" s="38"/>
      <c r="CX73" s="38"/>
      <c r="CY73" s="38"/>
      <c r="GZ73" s="8"/>
    </row>
    <row r="74" spans="100:208" ht="12.75">
      <c r="CV74" s="35"/>
      <c r="CW74" s="38"/>
      <c r="CX74" s="38"/>
      <c r="CY74" s="38"/>
      <c r="GZ74" s="8"/>
    </row>
    <row r="75" spans="100:208" ht="12.75">
      <c r="CV75" s="35"/>
      <c r="CW75" s="38"/>
      <c r="CX75" s="38"/>
      <c r="CY75" s="38"/>
      <c r="GZ75" s="8"/>
    </row>
    <row r="76" spans="100:208" ht="12.75">
      <c r="CV76" s="35"/>
      <c r="CW76" s="38"/>
      <c r="CX76" s="38"/>
      <c r="CY76" s="38"/>
      <c r="GZ76" s="8"/>
    </row>
    <row r="77" spans="100:208" ht="12.75">
      <c r="CV77" s="35"/>
      <c r="CW77" s="38"/>
      <c r="CX77" s="38"/>
      <c r="CY77" s="38"/>
      <c r="GZ77" s="8"/>
    </row>
    <row r="78" spans="100:208" ht="12.75">
      <c r="CV78" s="35"/>
      <c r="CW78" s="38"/>
      <c r="CX78" s="38"/>
      <c r="CY78" s="38"/>
      <c r="GZ78" s="8"/>
    </row>
    <row r="79" spans="100:208" ht="12.75">
      <c r="CV79" s="12"/>
      <c r="CW79" s="12"/>
      <c r="CX79" s="12"/>
      <c r="CY79" s="12"/>
      <c r="GZ79" s="8"/>
    </row>
    <row r="80" spans="100:103" ht="12.75">
      <c r="CV80" s="35"/>
      <c r="CW80" s="37"/>
      <c r="CX80" s="37"/>
      <c r="CY80" s="37"/>
    </row>
    <row r="81" spans="100:103" ht="12.75">
      <c r="CV81" s="33"/>
      <c r="CW81" s="37"/>
      <c r="CX81" s="37"/>
      <c r="CY81" s="37"/>
    </row>
  </sheetData>
  <sheetProtection/>
  <mergeCells count="21">
    <mergeCell ref="FP3:GA3"/>
    <mergeCell ref="CJ3:CU3"/>
    <mergeCell ref="AB3:AM3"/>
    <mergeCell ref="P3:AA3"/>
    <mergeCell ref="EF3:EQ3"/>
    <mergeCell ref="HL3:HW3"/>
    <mergeCell ref="GN3:GV3"/>
    <mergeCell ref="GB3:GJ3"/>
    <mergeCell ref="ER3:FC3"/>
    <mergeCell ref="DT3:EE3"/>
    <mergeCell ref="AN3:AY3"/>
    <mergeCell ref="CV3:DG3"/>
    <mergeCell ref="FD3:FO3"/>
    <mergeCell ref="AZ3:BK3"/>
    <mergeCell ref="GZ3:HK3"/>
    <mergeCell ref="B3:B4"/>
    <mergeCell ref="C3:C4"/>
    <mergeCell ref="D3:O3"/>
    <mergeCell ref="BX3:CI3"/>
    <mergeCell ref="BL3:BW3"/>
    <mergeCell ref="DH3:DS3"/>
  </mergeCells>
  <printOptions/>
  <pageMargins left="0.29" right="0.28" top="1" bottom="1" header="0.5" footer="0.5"/>
  <pageSetup horizontalDpi="600" verticalDpi="600" orientation="landscape" scale="37" r:id="rId1"/>
  <colBreaks count="2" manualBreakCount="2">
    <brk id="174" max="44" man="1"/>
    <brk id="20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2023-08-29T05:20:23Z</cp:lastPrinted>
  <dcterms:created xsi:type="dcterms:W3CDTF">2007-02-19T10:04:14Z</dcterms:created>
  <dcterms:modified xsi:type="dcterms:W3CDTF">2024-04-29T10:25:20Z</dcterms:modified>
  <cp:category/>
  <cp:version/>
  <cp:contentType/>
  <cp:contentStatus/>
</cp:coreProperties>
</file>