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2017\mof\04.27.2017\high\"/>
    </mc:Choice>
  </mc:AlternateContent>
  <bookViews>
    <workbookView xWindow="0" yWindow="0" windowWidth="28800" windowHeight="14235"/>
  </bookViews>
  <sheets>
    <sheet name="Sheet2" sheetId="1" r:id="rId1"/>
  </sheets>
  <externalReferences>
    <externalReference r:id="rId2"/>
  </externalReferences>
  <definedNames>
    <definedName name="_xlnm.Print_Area" localSheetId="0">Sheet2!$A$1:$BF$86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78" i="1" l="1"/>
  <c r="AJ77" i="1"/>
  <c r="AN72" i="1"/>
  <c r="AM72" i="1"/>
  <c r="AL72" i="1"/>
  <c r="AL69" i="1" s="1"/>
  <c r="AW69" i="1"/>
  <c r="AV69" i="1"/>
  <c r="AU69" i="1"/>
  <c r="AT69" i="1"/>
  <c r="AS69" i="1"/>
  <c r="AR69" i="1"/>
  <c r="AQ69" i="1"/>
  <c r="AP69" i="1"/>
  <c r="AO69" i="1"/>
  <c r="AN69" i="1"/>
  <c r="AM69" i="1"/>
  <c r="AK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O69" i="1"/>
  <c r="N69" i="1"/>
  <c r="M69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O61" i="1"/>
  <c r="N61" i="1"/>
  <c r="M61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X60" i="1"/>
  <c r="W60" i="1"/>
  <c r="V60" i="1"/>
  <c r="U60" i="1"/>
  <c r="O60" i="1"/>
  <c r="N60" i="1"/>
  <c r="M60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X59" i="1"/>
  <c r="W59" i="1"/>
  <c r="V59" i="1"/>
  <c r="U59" i="1"/>
  <c r="O59" i="1"/>
  <c r="N59" i="1"/>
  <c r="M59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X58" i="1"/>
  <c r="W58" i="1"/>
  <c r="V58" i="1"/>
  <c r="U58" i="1"/>
  <c r="O58" i="1"/>
  <c r="N58" i="1"/>
  <c r="M58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X57" i="1"/>
  <c r="W57" i="1"/>
  <c r="V57" i="1"/>
  <c r="U57" i="1"/>
  <c r="O57" i="1"/>
  <c r="N57" i="1"/>
  <c r="M57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X56" i="1"/>
  <c r="W56" i="1"/>
  <c r="V56" i="1"/>
  <c r="U56" i="1"/>
  <c r="O56" i="1"/>
  <c r="N56" i="1"/>
  <c r="M56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X55" i="1"/>
  <c r="W55" i="1"/>
  <c r="W53" i="1" s="1"/>
  <c r="V55" i="1"/>
  <c r="U55" i="1"/>
  <c r="O55" i="1"/>
  <c r="N55" i="1"/>
  <c r="M55" i="1"/>
  <c r="AN54" i="1"/>
  <c r="AN53" i="1" s="1"/>
  <c r="AM54" i="1"/>
  <c r="AL54" i="1"/>
  <c r="AL53" i="1" s="1"/>
  <c r="AK54" i="1"/>
  <c r="AK53" i="1" s="1"/>
  <c r="AJ54" i="1"/>
  <c r="AI54" i="1"/>
  <c r="AH54" i="1"/>
  <c r="AG54" i="1"/>
  <c r="AF54" i="1"/>
  <c r="AE54" i="1"/>
  <c r="AE53" i="1" s="1"/>
  <c r="AD54" i="1"/>
  <c r="AD53" i="1" s="1"/>
  <c r="AC54" i="1"/>
  <c r="AC53" i="1" s="1"/>
  <c r="X54" i="1"/>
  <c r="W54" i="1"/>
  <c r="V54" i="1"/>
  <c r="U54" i="1"/>
  <c r="O54" i="1"/>
  <c r="O53" i="1" s="1"/>
  <c r="N54" i="1"/>
  <c r="M54" i="1"/>
  <c r="M53" i="1" s="1"/>
  <c r="AW53" i="1"/>
  <c r="AV53" i="1"/>
  <c r="AU53" i="1"/>
  <c r="AT53" i="1"/>
  <c r="AS53" i="1"/>
  <c r="AR53" i="1"/>
  <c r="AQ53" i="1"/>
  <c r="AP53" i="1"/>
  <c r="AO53" i="1"/>
  <c r="AM53" i="1"/>
  <c r="AI53" i="1"/>
  <c r="AH53" i="1"/>
  <c r="AG53" i="1"/>
  <c r="AF53" i="1"/>
  <c r="AB53" i="1"/>
  <c r="AA53" i="1"/>
  <c r="Z53" i="1"/>
  <c r="Y53" i="1"/>
  <c r="X53" i="1"/>
  <c r="V53" i="1"/>
  <c r="U53" i="1"/>
  <c r="T53" i="1"/>
  <c r="S53" i="1"/>
  <c r="R53" i="1"/>
  <c r="Q53" i="1"/>
  <c r="P53" i="1"/>
  <c r="N53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AN35" i="1"/>
  <c r="AM35" i="1"/>
  <c r="AL35" i="1"/>
  <c r="AK35" i="1"/>
  <c r="X35" i="1"/>
  <c r="W35" i="1"/>
  <c r="V35" i="1"/>
  <c r="U35" i="1"/>
  <c r="P35" i="1"/>
  <c r="O35" i="1"/>
  <c r="N35" i="1"/>
  <c r="M35" i="1"/>
  <c r="AN34" i="1"/>
  <c r="AM34" i="1"/>
  <c r="AL34" i="1"/>
  <c r="AK34" i="1"/>
  <c r="X34" i="1"/>
  <c r="W34" i="1"/>
  <c r="V34" i="1"/>
  <c r="U34" i="1"/>
  <c r="P34" i="1"/>
  <c r="O34" i="1"/>
  <c r="N34" i="1"/>
  <c r="M34" i="1"/>
  <c r="AN33" i="1"/>
  <c r="AM33" i="1"/>
  <c r="AL33" i="1"/>
  <c r="AK33" i="1"/>
  <c r="X33" i="1"/>
  <c r="W33" i="1"/>
  <c r="V33" i="1"/>
  <c r="U33" i="1"/>
  <c r="P33" i="1"/>
  <c r="O33" i="1"/>
  <c r="N33" i="1"/>
  <c r="M33" i="1"/>
  <c r="AN32" i="1"/>
  <c r="AM32" i="1"/>
  <c r="AL32" i="1"/>
  <c r="AK32" i="1"/>
  <c r="X32" i="1"/>
  <c r="W32" i="1"/>
  <c r="V32" i="1"/>
  <c r="U32" i="1"/>
  <c r="P32" i="1"/>
  <c r="O32" i="1"/>
  <c r="N32" i="1"/>
  <c r="M32" i="1"/>
  <c r="AN31" i="1"/>
  <c r="AM31" i="1"/>
  <c r="AL31" i="1"/>
  <c r="AK31" i="1"/>
  <c r="X31" i="1"/>
  <c r="W31" i="1"/>
  <c r="V31" i="1"/>
  <c r="U31" i="1"/>
  <c r="P31" i="1"/>
  <c r="O31" i="1"/>
  <c r="N31" i="1"/>
  <c r="M31" i="1"/>
  <c r="AN30" i="1"/>
  <c r="AM30" i="1"/>
  <c r="AL30" i="1"/>
  <c r="AK30" i="1"/>
  <c r="X30" i="1"/>
  <c r="W30" i="1"/>
  <c r="V30" i="1"/>
  <c r="U30" i="1"/>
  <c r="P30" i="1"/>
  <c r="O30" i="1"/>
  <c r="N30" i="1"/>
  <c r="M30" i="1"/>
  <c r="AN29" i="1"/>
  <c r="AM29" i="1"/>
  <c r="AL29" i="1"/>
  <c r="AK29" i="1"/>
  <c r="X29" i="1"/>
  <c r="W29" i="1"/>
  <c r="V29" i="1"/>
  <c r="U29" i="1"/>
  <c r="P29" i="1"/>
  <c r="O29" i="1"/>
  <c r="N29" i="1"/>
  <c r="M29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AW16" i="1"/>
  <c r="AW78" i="1" s="1"/>
  <c r="AV16" i="1"/>
  <c r="AV78" i="1" s="1"/>
  <c r="AU16" i="1"/>
  <c r="AU78" i="1" s="1"/>
  <c r="AT16" i="1"/>
  <c r="AT78" i="1" s="1"/>
  <c r="AS16" i="1"/>
  <c r="AS78" i="1" s="1"/>
  <c r="AR16" i="1"/>
  <c r="AR78" i="1" s="1"/>
  <c r="AQ16" i="1"/>
  <c r="AQ78" i="1" s="1"/>
  <c r="AP16" i="1"/>
  <c r="AP78" i="1" s="1"/>
  <c r="AO16" i="1"/>
  <c r="AO78" i="1" s="1"/>
  <c r="AN16" i="1"/>
  <c r="AN78" i="1" s="1"/>
  <c r="AM16" i="1"/>
  <c r="AM78" i="1" s="1"/>
  <c r="AL16" i="1"/>
  <c r="AL78" i="1" s="1"/>
  <c r="AK16" i="1"/>
  <c r="AK78" i="1" s="1"/>
  <c r="AI16" i="1"/>
  <c r="AI78" i="1" s="1"/>
  <c r="AH16" i="1"/>
  <c r="AH78" i="1" s="1"/>
  <c r="AG16" i="1"/>
  <c r="AG78" i="1" s="1"/>
  <c r="AF16" i="1"/>
  <c r="AF78" i="1" s="1"/>
  <c r="AE16" i="1"/>
  <c r="AE78" i="1" s="1"/>
  <c r="AD16" i="1"/>
  <c r="AD78" i="1" s="1"/>
  <c r="AC16" i="1"/>
  <c r="AC78" i="1" s="1"/>
  <c r="AB16" i="1"/>
  <c r="AB78" i="1" s="1"/>
  <c r="AA16" i="1"/>
  <c r="AA78" i="1" s="1"/>
  <c r="Z16" i="1"/>
  <c r="Z78" i="1" s="1"/>
  <c r="Y16" i="1"/>
  <c r="Y78" i="1" s="1"/>
  <c r="X16" i="1"/>
  <c r="X78" i="1" s="1"/>
  <c r="W16" i="1"/>
  <c r="W78" i="1" s="1"/>
  <c r="V16" i="1"/>
  <c r="V78" i="1" s="1"/>
  <c r="U16" i="1"/>
  <c r="U78" i="1" s="1"/>
  <c r="T16" i="1"/>
  <c r="T78" i="1" s="1"/>
  <c r="S16" i="1"/>
  <c r="S78" i="1" s="1"/>
  <c r="R16" i="1"/>
  <c r="R78" i="1" s="1"/>
  <c r="Q16" i="1"/>
  <c r="Q78" i="1" s="1"/>
  <c r="P16" i="1"/>
  <c r="P78" i="1" s="1"/>
  <c r="O16" i="1"/>
  <c r="O78" i="1" s="1"/>
  <c r="N16" i="1"/>
  <c r="N78" i="1" s="1"/>
  <c r="M16" i="1"/>
  <c r="M78" i="1" s="1"/>
  <c r="L16" i="1"/>
  <c r="L27" i="1" s="1"/>
  <c r="L77" i="1" s="1"/>
  <c r="K16" i="1"/>
  <c r="K25" i="1" s="1"/>
  <c r="J16" i="1"/>
  <c r="J25" i="1" s="1"/>
  <c r="I16" i="1"/>
  <c r="I78" i="1" s="1"/>
  <c r="H16" i="1"/>
  <c r="H78" i="1" s="1"/>
  <c r="G16" i="1"/>
  <c r="G27" i="1" s="1"/>
  <c r="G77" i="1" s="1"/>
  <c r="F16" i="1"/>
  <c r="F27" i="1" s="1"/>
  <c r="F77" i="1" s="1"/>
  <c r="E16" i="1"/>
  <c r="E27" i="1" s="1"/>
  <c r="E77" i="1" s="1"/>
  <c r="AC13" i="1"/>
  <c r="AW6" i="1"/>
  <c r="AV6" i="1"/>
  <c r="AU6" i="1"/>
  <c r="AT6" i="1"/>
  <c r="AS6" i="1"/>
  <c r="AR6" i="1"/>
  <c r="AQ6" i="1"/>
  <c r="AP6" i="1"/>
  <c r="AP5" i="1" s="1"/>
  <c r="AO6" i="1"/>
  <c r="AN6" i="1"/>
  <c r="AM6" i="1"/>
  <c r="AL6" i="1"/>
  <c r="AK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AW5" i="1"/>
  <c r="AW25" i="1" s="1"/>
  <c r="AV5" i="1"/>
  <c r="AV27" i="1" s="1"/>
  <c r="AV77" i="1" s="1"/>
  <c r="AU5" i="1"/>
  <c r="AU27" i="1" s="1"/>
  <c r="AU77" i="1" s="1"/>
  <c r="AT5" i="1"/>
  <c r="AT27" i="1" s="1"/>
  <c r="AT77" i="1" s="1"/>
  <c r="AS5" i="1"/>
  <c r="AS27" i="1" s="1"/>
  <c r="AS77" i="1" s="1"/>
  <c r="AR5" i="1"/>
  <c r="AR25" i="1" s="1"/>
  <c r="AQ5" i="1"/>
  <c r="AQ25" i="1" s="1"/>
  <c r="AO5" i="1"/>
  <c r="AO25" i="1" s="1"/>
  <c r="AN5" i="1"/>
  <c r="AN27" i="1" s="1"/>
  <c r="AN77" i="1" s="1"/>
  <c r="AM5" i="1"/>
  <c r="AM27" i="1" s="1"/>
  <c r="AM77" i="1" s="1"/>
  <c r="AL5" i="1"/>
  <c r="AL27" i="1" s="1"/>
  <c r="AL77" i="1" s="1"/>
  <c r="AK5" i="1"/>
  <c r="AK27" i="1" s="1"/>
  <c r="AK77" i="1" s="1"/>
  <c r="AI5" i="1"/>
  <c r="AI25" i="1" s="1"/>
  <c r="AH5" i="1"/>
  <c r="AH25" i="1" s="1"/>
  <c r="AG5" i="1"/>
  <c r="AG25" i="1" s="1"/>
  <c r="AF5" i="1"/>
  <c r="AF25" i="1" s="1"/>
  <c r="AE5" i="1"/>
  <c r="AE27" i="1" s="1"/>
  <c r="AE77" i="1" s="1"/>
  <c r="AD5" i="1"/>
  <c r="AD27" i="1" s="1"/>
  <c r="AD77" i="1" s="1"/>
  <c r="AC5" i="1"/>
  <c r="AC27" i="1" s="1"/>
  <c r="AC77" i="1" s="1"/>
  <c r="AB5" i="1"/>
  <c r="AB27" i="1" s="1"/>
  <c r="AB77" i="1" s="1"/>
  <c r="AA5" i="1"/>
  <c r="AA25" i="1" s="1"/>
  <c r="Z5" i="1"/>
  <c r="Z25" i="1" s="1"/>
  <c r="Y5" i="1"/>
  <c r="Y25" i="1" s="1"/>
  <c r="X5" i="1"/>
  <c r="X25" i="1" s="1"/>
  <c r="W5" i="1"/>
  <c r="W27" i="1" s="1"/>
  <c r="W77" i="1" s="1"/>
  <c r="V5" i="1"/>
  <c r="V27" i="1" s="1"/>
  <c r="V77" i="1" s="1"/>
  <c r="U5" i="1"/>
  <c r="U27" i="1" s="1"/>
  <c r="U77" i="1" s="1"/>
  <c r="T5" i="1"/>
  <c r="T27" i="1" s="1"/>
  <c r="T77" i="1" s="1"/>
  <c r="S5" i="1"/>
  <c r="S25" i="1" s="1"/>
  <c r="R5" i="1"/>
  <c r="R25" i="1" s="1"/>
  <c r="Q5" i="1"/>
  <c r="Q25" i="1" s="1"/>
  <c r="P5" i="1"/>
  <c r="P25" i="1" s="1"/>
  <c r="O5" i="1"/>
  <c r="O27" i="1" s="1"/>
  <c r="O77" i="1" s="1"/>
  <c r="N5" i="1"/>
  <c r="N27" i="1" s="1"/>
  <c r="N77" i="1" s="1"/>
  <c r="M5" i="1"/>
  <c r="M27" i="1" s="1"/>
  <c r="M77" i="1" s="1"/>
  <c r="AP25" i="1" l="1"/>
  <c r="AP27" i="1"/>
  <c r="AP77" i="1" s="1"/>
  <c r="L25" i="1"/>
  <c r="T25" i="1"/>
  <c r="AB25" i="1"/>
  <c r="AK25" i="1"/>
  <c r="AS25" i="1"/>
  <c r="H27" i="1"/>
  <c r="H77" i="1" s="1"/>
  <c r="P27" i="1"/>
  <c r="P77" i="1" s="1"/>
  <c r="X27" i="1"/>
  <c r="X77" i="1" s="1"/>
  <c r="AF27" i="1"/>
  <c r="AF77" i="1" s="1"/>
  <c r="AO27" i="1"/>
  <c r="AO77" i="1" s="1"/>
  <c r="AW27" i="1"/>
  <c r="AW77" i="1" s="1"/>
  <c r="J78" i="1"/>
  <c r="E25" i="1"/>
  <c r="M25" i="1"/>
  <c r="U25" i="1"/>
  <c r="AC25" i="1"/>
  <c r="AL25" i="1"/>
  <c r="AT25" i="1"/>
  <c r="I27" i="1"/>
  <c r="I77" i="1" s="1"/>
  <c r="Q27" i="1"/>
  <c r="Q77" i="1" s="1"/>
  <c r="Y27" i="1"/>
  <c r="Y77" i="1" s="1"/>
  <c r="AG27" i="1"/>
  <c r="AG77" i="1" s="1"/>
  <c r="K78" i="1"/>
  <c r="F25" i="1"/>
  <c r="N25" i="1"/>
  <c r="V25" i="1"/>
  <c r="AD25" i="1"/>
  <c r="AM25" i="1"/>
  <c r="AU25" i="1"/>
  <c r="J27" i="1"/>
  <c r="J77" i="1" s="1"/>
  <c r="R27" i="1"/>
  <c r="R77" i="1" s="1"/>
  <c r="Z27" i="1"/>
  <c r="Z77" i="1" s="1"/>
  <c r="AH27" i="1"/>
  <c r="AH77" i="1" s="1"/>
  <c r="AQ27" i="1"/>
  <c r="AQ77" i="1" s="1"/>
  <c r="L78" i="1"/>
  <c r="G25" i="1"/>
  <c r="O25" i="1"/>
  <c r="W25" i="1"/>
  <c r="AE25" i="1"/>
  <c r="AN25" i="1"/>
  <c r="AV25" i="1"/>
  <c r="K27" i="1"/>
  <c r="K77" i="1" s="1"/>
  <c r="S27" i="1"/>
  <c r="S77" i="1" s="1"/>
  <c r="AA27" i="1"/>
  <c r="AA77" i="1" s="1"/>
  <c r="AI27" i="1"/>
  <c r="AI77" i="1" s="1"/>
  <c r="AR27" i="1"/>
  <c r="AR77" i="1" s="1"/>
  <c r="E78" i="1"/>
  <c r="H25" i="1"/>
  <c r="F78" i="1"/>
  <c r="I25" i="1"/>
  <c r="G78" i="1"/>
</calcChain>
</file>

<file path=xl/sharedStrings.xml><?xml version="1.0" encoding="utf-8"?>
<sst xmlns="http://schemas.openxmlformats.org/spreadsheetml/2006/main" count="127" uniqueCount="78">
  <si>
    <t>cxrili 2. saqarTvelos saxelmwifo  biujetis kvartaluri monacemebi</t>
  </si>
  <si>
    <t>(mln. lari)</t>
  </si>
  <si>
    <t>kodi</t>
  </si>
  <si>
    <t>2006 weli</t>
  </si>
  <si>
    <t>I</t>
  </si>
  <si>
    <t>II</t>
  </si>
  <si>
    <t>III</t>
  </si>
  <si>
    <t>IV</t>
  </si>
  <si>
    <t>Il</t>
  </si>
  <si>
    <t>Ill</t>
  </si>
  <si>
    <t>Semosavlebi</t>
  </si>
  <si>
    <t xml:space="preserve">   gadasaxadebi</t>
  </si>
  <si>
    <t xml:space="preserve">     gadasaxadebi Semosavalze, mogebaze da kapitalis Rirebulebis nazrdze</t>
  </si>
  <si>
    <t xml:space="preserve">      gadasaxadebi xelfasze da samuSao Zalaze</t>
  </si>
  <si>
    <t xml:space="preserve">      gadasaxadebi qonebaze</t>
  </si>
  <si>
    <t xml:space="preserve">      gadasaxadebi   saqonelsa da momsaxurebaze</t>
  </si>
  <si>
    <t xml:space="preserve">      gadasaxadebi  sagareo vaWrobasa da sagareo-ekonomikur operaciebze</t>
  </si>
  <si>
    <t xml:space="preserve">      sxva gadasaxadebi</t>
  </si>
  <si>
    <t xml:space="preserve">   socialuri Senatanebi</t>
  </si>
  <si>
    <t xml:space="preserve">   grantebi</t>
  </si>
  <si>
    <t xml:space="preserve">   sxva Semosavlebi</t>
  </si>
  <si>
    <t xml:space="preserve">  xarjebi</t>
  </si>
  <si>
    <t xml:space="preserve">      daqiravebulTa Sromis anazRaureba</t>
  </si>
  <si>
    <t xml:space="preserve">      saqoneli da momsaxureba</t>
  </si>
  <si>
    <t xml:space="preserve">      ZiriTadi kapitalis moxmareba</t>
  </si>
  <si>
    <t xml:space="preserve">      procenti</t>
  </si>
  <si>
    <t xml:space="preserve">      subsidiebi</t>
  </si>
  <si>
    <t xml:space="preserve">      grantebi</t>
  </si>
  <si>
    <t xml:space="preserve">      socialuri uzrunvelyofa</t>
  </si>
  <si>
    <t xml:space="preserve">      sxva xarjebi</t>
  </si>
  <si>
    <t xml:space="preserve">  biujetis  saoperacio saldo (1-2)</t>
  </si>
  <si>
    <t xml:space="preserve"> arafinansuri aqtivebis cvlileba</t>
  </si>
  <si>
    <t xml:space="preserve"> biujetis   mTliani saldo [1-2-31]_proficiti (+), deficiti (-) </t>
  </si>
  <si>
    <t xml:space="preserve">    finansuri aqtivebis cvlileba</t>
  </si>
  <si>
    <t xml:space="preserve">      valuta da depozitebi (3212+3222)</t>
  </si>
  <si>
    <t xml:space="preserve">      fasiani qaRaldebi, garda aqciebisa  (3213+3223)</t>
  </si>
  <si>
    <t xml:space="preserve">      sesxebi  (3214+3224)</t>
  </si>
  <si>
    <t xml:space="preserve">      aqciebi da sxva kapitali (3215+3225)</t>
  </si>
  <si>
    <t xml:space="preserve">      sadazRvevo teqnikuri rezervebi (3216+3226)</t>
  </si>
  <si>
    <t xml:space="preserve">      warmoebuli finansuri instrumentebi  (3217+3227)</t>
  </si>
  <si>
    <t xml:space="preserve">      sxva debitoruli davalianeba   (3218+3228)</t>
  </si>
  <si>
    <t xml:space="preserve">         saSinao</t>
  </si>
  <si>
    <t xml:space="preserve">            valuta da depozitebi</t>
  </si>
  <si>
    <t xml:space="preserve">            fasiani qaRaldebi, garda aqciebisa</t>
  </si>
  <si>
    <t xml:space="preserve">            sesxebi</t>
  </si>
  <si>
    <t xml:space="preserve">            aqciebi da sxva kapitali </t>
  </si>
  <si>
    <t xml:space="preserve">            sadazRvevo teqnikuri rezervebi</t>
  </si>
  <si>
    <t xml:space="preserve">            warmoebuli finansuri instrumentebi</t>
  </si>
  <si>
    <t xml:space="preserve">            sxva debitoruli davalianeba</t>
  </si>
  <si>
    <t xml:space="preserve">        sagareo</t>
  </si>
  <si>
    <t xml:space="preserve">           valuta da depozitebi</t>
  </si>
  <si>
    <t xml:space="preserve">           fasiani qaRaldebi, garda aqciebisa</t>
  </si>
  <si>
    <t xml:space="preserve">           sesxebi</t>
  </si>
  <si>
    <t xml:space="preserve">           aqciebi da sxva kapitali </t>
  </si>
  <si>
    <t xml:space="preserve">           sadazRvevo teqnikuri rezervebi</t>
  </si>
  <si>
    <t xml:space="preserve">           warmoebuli finansuri instrumentebi</t>
  </si>
  <si>
    <t xml:space="preserve">           sxva debitoruli davalianeba</t>
  </si>
  <si>
    <t xml:space="preserve">       monetaruli oqro da nasesxobis   specialuri ufleba</t>
  </si>
  <si>
    <t xml:space="preserve">     valdebulebebis cvlileba</t>
  </si>
  <si>
    <t xml:space="preserve">       valuta da depozitebi (3312+3322)</t>
  </si>
  <si>
    <t xml:space="preserve">       fasiani qaRaldebi, garda aqciebisa   (3313+3323)</t>
  </si>
  <si>
    <t xml:space="preserve">       sesxebi(3314+3324)</t>
  </si>
  <si>
    <t xml:space="preserve">       aqciebi da sxva kapitali (3315+3325)</t>
  </si>
  <si>
    <t xml:space="preserve">       sadazRvevo teqnikuri rezervebi (3316+3326)</t>
  </si>
  <si>
    <t xml:space="preserve">       warmoebuli finansuri instrumentebi(3317+3327)</t>
  </si>
  <si>
    <t xml:space="preserve">       sxva kreditoruli davalianeba(3318+3328)</t>
  </si>
  <si>
    <t xml:space="preserve">        saSinao</t>
  </si>
  <si>
    <t xml:space="preserve">          valuta da depozitebi</t>
  </si>
  <si>
    <t xml:space="preserve">          fasiani qaRaldebi, garda aqciebisa</t>
  </si>
  <si>
    <t xml:space="preserve">          sesxebi</t>
  </si>
  <si>
    <t xml:space="preserve">          aqciebi da sxva kapitali(mxolod saxelmwifo sawarmoebi) </t>
  </si>
  <si>
    <t xml:space="preserve">          sadazRvevo teqnikuri rezervebi</t>
  </si>
  <si>
    <t xml:space="preserve">          warmoebuli finansuri instrumentebi</t>
  </si>
  <si>
    <t xml:space="preserve">          sxva kreditoruli davalianeba</t>
  </si>
  <si>
    <t xml:space="preserve">          aqciebi da sxva kapitali(mxolod saxelmwifo sawarmoebi )</t>
  </si>
  <si>
    <t>statistikuri cdomileba</t>
  </si>
  <si>
    <t>memorandumis muxli: mTliani xarjebi(2+31)</t>
  </si>
  <si>
    <t>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</si>
</sst>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#,##0.0"/>
  </numFmts>
  <fonts count="24" x14ac:knownFonts="1">
    <font>
      <sz val="10"/>
      <name val="Arial"/>
    </font>
    <font>
      <sz val="10"/>
      <name val="Arial"/>
    </font>
    <font>
      <b/>
      <sz val="12"/>
      <name val="LitNusx"/>
      <family val="2"/>
    </font>
    <font>
      <sz val="10"/>
      <name val="LitNusx"/>
      <family val="2"/>
    </font>
    <font>
      <b/>
      <sz val="10"/>
      <name val="LitNusx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2"/>
      <color indexed="12"/>
      <name val="LitNusx"/>
      <family val="2"/>
    </font>
    <font>
      <b/>
      <sz val="10"/>
      <color indexed="12"/>
      <name val="LitNusx"/>
      <family val="2"/>
    </font>
    <font>
      <sz val="12"/>
      <name val="LitNusx"/>
      <family val="2"/>
    </font>
    <font>
      <sz val="9"/>
      <name val="LitNusx"/>
      <family val="2"/>
    </font>
    <font>
      <sz val="9"/>
      <name val="Arial"/>
      <family val="2"/>
    </font>
    <font>
      <sz val="10"/>
      <color theme="1"/>
      <name val="LitNusx"/>
      <family val="2"/>
    </font>
    <font>
      <b/>
      <sz val="9"/>
      <name val="LitNusx"/>
      <family val="2"/>
    </font>
    <font>
      <b/>
      <sz val="9"/>
      <name val="Arial"/>
      <family val="2"/>
    </font>
    <font>
      <b/>
      <sz val="10"/>
      <color theme="1"/>
      <name val="LitNusx"/>
      <family val="2"/>
    </font>
    <font>
      <b/>
      <sz val="9"/>
      <color indexed="8"/>
      <name val="LitNusx"/>
      <family val="2"/>
    </font>
    <font>
      <b/>
      <sz val="12"/>
      <color indexed="10"/>
      <name val="LitNusx"/>
      <family val="2"/>
    </font>
    <font>
      <b/>
      <sz val="10"/>
      <color indexed="10"/>
      <name val="LitNusx"/>
      <family val="2"/>
    </font>
    <font>
      <b/>
      <sz val="10"/>
      <color rgb="FFFF0000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1" xfId="0" applyFont="1" applyBorder="1"/>
    <xf numFmtId="0" fontId="7" fillId="0" borderId="0" xfId="0" applyFont="1" applyBorder="1"/>
    <xf numFmtId="0" fontId="7" fillId="0" borderId="1" xfId="0" applyFont="1" applyBorder="1"/>
    <xf numFmtId="0" fontId="8" fillId="0" borderId="0" xfId="0" applyFont="1" applyBorder="1" applyAlignment="1">
      <alignment horizontal="center"/>
    </xf>
    <xf numFmtId="0" fontId="7" fillId="0" borderId="2" xfId="0" applyFont="1" applyBorder="1"/>
    <xf numFmtId="0" fontId="3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3" fillId="0" borderId="0" xfId="0" applyNumberFormat="1" applyFont="1" applyBorder="1"/>
    <xf numFmtId="164" fontId="4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2" xfId="1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65" fontId="13" fillId="0" borderId="2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5" fontId="3" fillId="0" borderId="0" xfId="0" applyNumberFormat="1" applyFont="1" applyBorder="1"/>
    <xf numFmtId="0" fontId="11" fillId="0" borderId="0" xfId="0" applyFont="1" applyBorder="1"/>
    <xf numFmtId="0" fontId="2" fillId="0" borderId="0" xfId="0" applyFont="1" applyBorder="1" applyAlignment="1">
      <alignment wrapText="1"/>
    </xf>
    <xf numFmtId="164" fontId="15" fillId="0" borderId="2" xfId="1" applyNumberFormat="1" applyFont="1" applyFill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center"/>
    </xf>
    <xf numFmtId="164" fontId="15" fillId="0" borderId="2" xfId="0" applyNumberFormat="1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165" fontId="16" fillId="0" borderId="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164" fontId="12" fillId="0" borderId="2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3" fillId="0" borderId="2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2" fillId="0" borderId="0" xfId="0" applyFont="1"/>
    <xf numFmtId="164" fontId="18" fillId="0" borderId="1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19" fillId="0" borderId="0" xfId="0" applyFont="1" applyBorder="1"/>
    <xf numFmtId="164" fontId="20" fillId="0" borderId="0" xfId="0" applyNumberFormat="1" applyFont="1" applyBorder="1" applyAlignment="1">
      <alignment horizontal="center"/>
    </xf>
    <xf numFmtId="164" fontId="20" fillId="0" borderId="1" xfId="0" applyNumberFormat="1" applyFont="1" applyBorder="1" applyAlignment="1">
      <alignment horizontal="center"/>
    </xf>
    <xf numFmtId="164" fontId="20" fillId="0" borderId="2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21" fillId="0" borderId="0" xfId="0" applyFont="1" applyBorder="1"/>
    <xf numFmtId="164" fontId="22" fillId="0" borderId="0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estr2012-3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0"/>
      <sheetData sheetId="1"/>
      <sheetData sheetId="2"/>
      <sheetData sheetId="3"/>
      <sheetData sheetId="4">
        <row r="42">
          <cell r="D42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1:BC152"/>
  <sheetViews>
    <sheetView tabSelected="1" view="pageBreakPreview" topLeftCell="C1" zoomScaleNormal="100" zoomScaleSheetLayoutView="100" workbookViewId="0">
      <pane xSplit="2" topLeftCell="AP1" activePane="topRight" state="frozen"/>
      <selection activeCell="C43" sqref="C43"/>
      <selection pane="topRight" activeCell="AZ17" sqref="AZ17"/>
    </sheetView>
  </sheetViews>
  <sheetFormatPr defaultRowHeight="12.75" x14ac:dyDescent="0.2"/>
  <cols>
    <col min="1" max="2" width="3" customWidth="1"/>
    <col min="3" max="3" width="77.85546875" customWidth="1"/>
    <col min="4" max="4" width="9.28515625" bestFit="1" customWidth="1"/>
    <col min="5" max="5" width="7.7109375" bestFit="1" customWidth="1"/>
    <col min="6" max="6" width="11.28515625" customWidth="1"/>
    <col min="7" max="7" width="9.42578125" customWidth="1"/>
    <col min="8" max="8" width="10.7109375" customWidth="1"/>
    <col min="9" max="9" width="11" customWidth="1"/>
    <col min="10" max="10" width="10" customWidth="1"/>
    <col min="11" max="11" width="9.28515625" customWidth="1"/>
    <col min="12" max="13" width="15" customWidth="1"/>
    <col min="14" max="14" width="9.28515625" customWidth="1"/>
    <col min="15" max="16" width="15.7109375" customWidth="1"/>
    <col min="17" max="17" width="10.7109375" customWidth="1"/>
    <col min="18" max="18" width="11.140625" customWidth="1"/>
    <col min="19" max="19" width="10.85546875" customWidth="1"/>
  </cols>
  <sheetData>
    <row r="1" spans="3:55" s="3" customFormat="1" ht="33" x14ac:dyDescent="0.3">
      <c r="C1" s="1" t="s">
        <v>0</v>
      </c>
      <c r="D1" s="2"/>
      <c r="E1" s="2"/>
    </row>
    <row r="2" spans="3:55" s="3" customFormat="1" ht="13.5" x14ac:dyDescent="0.25">
      <c r="C2" s="4" t="s">
        <v>1</v>
      </c>
      <c r="D2" s="5" t="s">
        <v>2</v>
      </c>
      <c r="E2" s="6" t="s">
        <v>3</v>
      </c>
      <c r="F2" s="6"/>
      <c r="G2" s="6"/>
      <c r="H2" s="6"/>
      <c r="I2" s="6">
        <v>2007</v>
      </c>
      <c r="J2" s="6"/>
      <c r="K2" s="6"/>
      <c r="L2" s="6"/>
      <c r="M2" s="6">
        <v>2008</v>
      </c>
      <c r="N2" s="6"/>
      <c r="O2" s="6"/>
      <c r="P2" s="6"/>
      <c r="Q2" s="6">
        <v>2009</v>
      </c>
      <c r="R2" s="6"/>
      <c r="S2" s="6"/>
      <c r="T2" s="6"/>
      <c r="U2" s="7">
        <v>2010</v>
      </c>
      <c r="V2" s="6"/>
      <c r="W2" s="6"/>
      <c r="X2" s="6"/>
      <c r="Y2" s="6">
        <v>2011</v>
      </c>
      <c r="Z2" s="6"/>
      <c r="AA2" s="6"/>
      <c r="AB2" s="6"/>
      <c r="AC2" s="6">
        <v>2012</v>
      </c>
      <c r="AD2" s="6"/>
      <c r="AE2" s="6"/>
      <c r="AF2" s="6"/>
      <c r="AG2" s="6">
        <v>2013</v>
      </c>
      <c r="AH2" s="6"/>
      <c r="AI2" s="6"/>
      <c r="AJ2" s="6"/>
      <c r="AK2" s="6">
        <v>2014</v>
      </c>
      <c r="AL2" s="6"/>
      <c r="AM2" s="6"/>
      <c r="AN2" s="6"/>
      <c r="AO2" s="6">
        <v>2015</v>
      </c>
      <c r="AP2" s="6"/>
      <c r="AQ2" s="6"/>
      <c r="AR2" s="6"/>
      <c r="AS2" s="6">
        <v>2016</v>
      </c>
      <c r="AT2" s="6"/>
      <c r="AU2" s="6"/>
      <c r="AV2" s="6"/>
      <c r="AW2" s="6">
        <v>2017</v>
      </c>
      <c r="AX2" s="6"/>
      <c r="AY2" s="6"/>
      <c r="AZ2" s="6"/>
    </row>
    <row r="3" spans="3:55" s="3" customFormat="1" ht="15" x14ac:dyDescent="0.25">
      <c r="E3" s="8" t="s">
        <v>4</v>
      </c>
      <c r="F3" s="8" t="s">
        <v>5</v>
      </c>
      <c r="G3" s="8" t="s">
        <v>6</v>
      </c>
      <c r="H3" s="8" t="s">
        <v>7</v>
      </c>
      <c r="I3" s="9" t="s">
        <v>4</v>
      </c>
      <c r="J3" s="8" t="s">
        <v>5</v>
      </c>
      <c r="K3" s="8" t="s">
        <v>6</v>
      </c>
      <c r="L3" s="8" t="s">
        <v>7</v>
      </c>
      <c r="M3" s="10" t="s">
        <v>4</v>
      </c>
      <c r="N3" s="11" t="s">
        <v>5</v>
      </c>
      <c r="O3" s="11" t="s">
        <v>6</v>
      </c>
      <c r="P3" s="11" t="s">
        <v>7</v>
      </c>
      <c r="Q3" s="10" t="s">
        <v>4</v>
      </c>
      <c r="R3" s="11" t="s">
        <v>5</v>
      </c>
      <c r="S3" s="11" t="s">
        <v>6</v>
      </c>
      <c r="T3" s="12" t="s">
        <v>7</v>
      </c>
      <c r="U3" s="10" t="s">
        <v>4</v>
      </c>
      <c r="V3" s="11" t="s">
        <v>5</v>
      </c>
      <c r="W3" s="11" t="s">
        <v>6</v>
      </c>
      <c r="X3" s="12" t="s">
        <v>7</v>
      </c>
      <c r="Y3" s="9" t="s">
        <v>4</v>
      </c>
      <c r="Z3" s="8" t="s">
        <v>8</v>
      </c>
      <c r="AA3" s="8" t="s">
        <v>9</v>
      </c>
      <c r="AB3" s="13" t="s">
        <v>7</v>
      </c>
      <c r="AC3" s="9" t="s">
        <v>4</v>
      </c>
      <c r="AD3" s="8" t="s">
        <v>8</v>
      </c>
      <c r="AE3" s="8" t="s">
        <v>9</v>
      </c>
      <c r="AF3" s="13" t="s">
        <v>7</v>
      </c>
      <c r="AG3" s="9" t="s">
        <v>4</v>
      </c>
      <c r="AH3" s="8" t="s">
        <v>8</v>
      </c>
      <c r="AI3" s="8" t="s">
        <v>9</v>
      </c>
      <c r="AJ3" s="13" t="s">
        <v>7</v>
      </c>
      <c r="AK3" s="9" t="s">
        <v>4</v>
      </c>
      <c r="AL3" s="8" t="s">
        <v>8</v>
      </c>
      <c r="AM3" s="8" t="s">
        <v>9</v>
      </c>
      <c r="AN3" s="8" t="s">
        <v>7</v>
      </c>
      <c r="AO3" s="9" t="s">
        <v>4</v>
      </c>
      <c r="AP3" s="8" t="s">
        <v>8</v>
      </c>
      <c r="AQ3" s="8" t="s">
        <v>9</v>
      </c>
      <c r="AR3" s="13" t="s">
        <v>7</v>
      </c>
      <c r="AS3" s="9" t="s">
        <v>4</v>
      </c>
      <c r="AT3" s="8" t="s">
        <v>8</v>
      </c>
      <c r="AU3" s="8" t="s">
        <v>9</v>
      </c>
      <c r="AV3" s="13" t="s">
        <v>7</v>
      </c>
      <c r="AW3" s="9" t="s">
        <v>4</v>
      </c>
      <c r="AX3" s="8" t="s">
        <v>8</v>
      </c>
      <c r="AY3" s="8" t="s">
        <v>9</v>
      </c>
      <c r="AZ3" s="13" t="s">
        <v>7</v>
      </c>
    </row>
    <row r="4" spans="3:55" s="3" customFormat="1" ht="13.5" x14ac:dyDescent="0.25">
      <c r="I4" s="14"/>
      <c r="M4" s="9"/>
      <c r="N4" s="15"/>
      <c r="O4" s="15"/>
      <c r="P4" s="15"/>
      <c r="Q4" s="16"/>
      <c r="R4" s="17"/>
      <c r="S4" s="17"/>
      <c r="T4" s="18"/>
      <c r="U4" s="14"/>
      <c r="X4" s="19"/>
      <c r="Y4" s="14"/>
      <c r="AB4" s="19"/>
      <c r="AC4" s="14"/>
      <c r="AF4" s="19"/>
      <c r="AG4" s="14"/>
      <c r="AJ4" s="20"/>
      <c r="AK4" s="21"/>
      <c r="AL4" s="22"/>
      <c r="AO4" s="14"/>
      <c r="AR4" s="19"/>
      <c r="AS4" s="14"/>
      <c r="AV4" s="19"/>
    </row>
    <row r="5" spans="3:55" s="3" customFormat="1" ht="16.5" x14ac:dyDescent="0.3">
      <c r="C5" s="23" t="s">
        <v>10</v>
      </c>
      <c r="D5" s="24">
        <v>1</v>
      </c>
      <c r="E5" s="24">
        <v>693.4</v>
      </c>
      <c r="F5" s="24">
        <v>753.6</v>
      </c>
      <c r="G5" s="24">
        <v>895</v>
      </c>
      <c r="H5" s="24">
        <v>951.3</v>
      </c>
      <c r="I5" s="25">
        <v>1028.9000000000001</v>
      </c>
      <c r="J5" s="24">
        <v>910.1</v>
      </c>
      <c r="K5" s="24">
        <v>1114.0999999999999</v>
      </c>
      <c r="L5" s="24">
        <v>1240.5</v>
      </c>
      <c r="M5" s="25">
        <f t="shared" ref="M5:AW5" si="0">SUM(M6,M13:M15)</f>
        <v>1239.6000000000001</v>
      </c>
      <c r="N5" s="24">
        <f t="shared" si="0"/>
        <v>1299.7</v>
      </c>
      <c r="O5" s="24">
        <f t="shared" si="0"/>
        <v>1238.4999999999998</v>
      </c>
      <c r="P5" s="24">
        <f t="shared" si="0"/>
        <v>1739.8999999999999</v>
      </c>
      <c r="Q5" s="25">
        <f t="shared" si="0"/>
        <v>1191.8999999999999</v>
      </c>
      <c r="R5" s="26">
        <f t="shared" si="0"/>
        <v>1027.7</v>
      </c>
      <c r="S5" s="26">
        <f t="shared" si="0"/>
        <v>1213</v>
      </c>
      <c r="T5" s="27">
        <f t="shared" si="0"/>
        <v>1484.4000000000003</v>
      </c>
      <c r="U5" s="28">
        <f t="shared" si="0"/>
        <v>1216.2000000000003</v>
      </c>
      <c r="V5" s="26">
        <f t="shared" si="0"/>
        <v>1301.0999999999999</v>
      </c>
      <c r="W5" s="26">
        <f t="shared" si="0"/>
        <v>1389.2000000000003</v>
      </c>
      <c r="X5" s="27">
        <f t="shared" si="0"/>
        <v>1514.9999999999995</v>
      </c>
      <c r="Y5" s="28">
        <f t="shared" si="0"/>
        <v>1671.7</v>
      </c>
      <c r="Z5" s="26">
        <f t="shared" si="0"/>
        <v>1473.8999999999999</v>
      </c>
      <c r="AA5" s="26">
        <f t="shared" si="0"/>
        <v>1540.3</v>
      </c>
      <c r="AB5" s="27">
        <f t="shared" si="0"/>
        <v>1702.8999999999996</v>
      </c>
      <c r="AC5" s="28">
        <f t="shared" si="0"/>
        <v>1672.4</v>
      </c>
      <c r="AD5" s="26">
        <f t="shared" si="0"/>
        <v>1624.3000000000002</v>
      </c>
      <c r="AE5" s="26">
        <f t="shared" si="0"/>
        <v>1878.3</v>
      </c>
      <c r="AF5" s="27">
        <f t="shared" si="0"/>
        <v>1883.2</v>
      </c>
      <c r="AG5" s="28">
        <f t="shared" si="0"/>
        <v>1645.9</v>
      </c>
      <c r="AH5" s="26">
        <f t="shared" si="0"/>
        <v>1524.6</v>
      </c>
      <c r="AI5" s="26">
        <f t="shared" si="0"/>
        <v>1745.3999999999999</v>
      </c>
      <c r="AJ5" s="27">
        <v>1923.6</v>
      </c>
      <c r="AK5" s="28">
        <f t="shared" si="0"/>
        <v>1701.8999999999999</v>
      </c>
      <c r="AL5" s="26">
        <f t="shared" si="0"/>
        <v>1695.2</v>
      </c>
      <c r="AM5" s="26">
        <f t="shared" si="0"/>
        <v>1965.5</v>
      </c>
      <c r="AN5" s="26">
        <f t="shared" si="0"/>
        <v>2071.9999999999991</v>
      </c>
      <c r="AO5" s="28">
        <f t="shared" si="0"/>
        <v>1951.1000000000001</v>
      </c>
      <c r="AP5" s="26">
        <f t="shared" si="0"/>
        <v>1876.3000000000002</v>
      </c>
      <c r="AQ5" s="26">
        <f t="shared" si="0"/>
        <v>2198.0999999999995</v>
      </c>
      <c r="AR5" s="27">
        <f t="shared" si="0"/>
        <v>2145</v>
      </c>
      <c r="AS5" s="28">
        <f t="shared" si="0"/>
        <v>2050.3000000000002</v>
      </c>
      <c r="AT5" s="26">
        <f t="shared" si="0"/>
        <v>1905.8999999999999</v>
      </c>
      <c r="AU5" s="26">
        <f t="shared" si="0"/>
        <v>2329</v>
      </c>
      <c r="AV5" s="27">
        <f t="shared" si="0"/>
        <v>2294.8000000000006</v>
      </c>
      <c r="AW5" s="26">
        <f t="shared" si="0"/>
        <v>2426.7000000000003</v>
      </c>
      <c r="AX5" s="26"/>
      <c r="AY5" s="26"/>
      <c r="BA5" s="29"/>
      <c r="BB5" s="29"/>
      <c r="BC5" s="29"/>
    </row>
    <row r="6" spans="3:55" s="3" customFormat="1" ht="16.5" x14ac:dyDescent="0.3">
      <c r="C6" s="2" t="s">
        <v>11</v>
      </c>
      <c r="D6" s="22">
        <v>11</v>
      </c>
      <c r="E6" s="22">
        <v>413.9</v>
      </c>
      <c r="F6" s="22">
        <v>543.6</v>
      </c>
      <c r="G6" s="22">
        <v>599.9</v>
      </c>
      <c r="H6" s="22">
        <v>572.9</v>
      </c>
      <c r="I6" s="21">
        <v>666.1</v>
      </c>
      <c r="J6" s="22">
        <v>710.5</v>
      </c>
      <c r="K6" s="22">
        <v>825.30000000000064</v>
      </c>
      <c r="L6" s="22">
        <v>808.59999999999945</v>
      </c>
      <c r="M6" s="30">
        <v>1083.5</v>
      </c>
      <c r="N6" s="22">
        <f t="shared" ref="N6:X6" si="1">SUM(N7:N12)</f>
        <v>1193.5</v>
      </c>
      <c r="O6" s="22">
        <f t="shared" si="1"/>
        <v>1136.8</v>
      </c>
      <c r="P6" s="22">
        <f t="shared" si="1"/>
        <v>1127.8</v>
      </c>
      <c r="Q6" s="21">
        <f t="shared" si="1"/>
        <v>1099.5999999999999</v>
      </c>
      <c r="R6" s="22">
        <f t="shared" si="1"/>
        <v>924.4</v>
      </c>
      <c r="S6" s="22">
        <f t="shared" si="1"/>
        <v>1045.2</v>
      </c>
      <c r="T6" s="20">
        <f t="shared" si="1"/>
        <v>1092.5000000000002</v>
      </c>
      <c r="U6" s="21">
        <f t="shared" si="1"/>
        <v>1076.4000000000001</v>
      </c>
      <c r="V6" s="22">
        <f t="shared" si="1"/>
        <v>1126.4000000000001</v>
      </c>
      <c r="W6" s="22">
        <f t="shared" si="1"/>
        <v>1174.4000000000001</v>
      </c>
      <c r="X6" s="20">
        <f t="shared" si="1"/>
        <v>1215.1999999999996</v>
      </c>
      <c r="Y6" s="21">
        <f t="shared" ref="Y6:AI6" si="2">SUM(Y7:Y12)</f>
        <v>1513.2</v>
      </c>
      <c r="Z6" s="22">
        <f t="shared" si="2"/>
        <v>1295</v>
      </c>
      <c r="AA6" s="22">
        <f t="shared" si="2"/>
        <v>1420.4</v>
      </c>
      <c r="AB6" s="20">
        <f t="shared" si="2"/>
        <v>1573.3999999999996</v>
      </c>
      <c r="AC6" s="21">
        <f t="shared" si="2"/>
        <v>1498.2</v>
      </c>
      <c r="AD6" s="31">
        <f t="shared" si="2"/>
        <v>1464.8000000000002</v>
      </c>
      <c r="AE6" s="31">
        <f t="shared" si="2"/>
        <v>1656.4999999999998</v>
      </c>
      <c r="AF6" s="32">
        <f t="shared" si="2"/>
        <v>1691.6000000000001</v>
      </c>
      <c r="AG6" s="30">
        <f t="shared" si="2"/>
        <v>1553.5000000000002</v>
      </c>
      <c r="AH6" s="31">
        <f t="shared" si="2"/>
        <v>1428</v>
      </c>
      <c r="AI6" s="31">
        <f t="shared" si="2"/>
        <v>1599.8999999999999</v>
      </c>
      <c r="AJ6" s="32">
        <v>1706.3</v>
      </c>
      <c r="AK6" s="30">
        <f t="shared" ref="AK6:AW6" si="3">SUM(AK7:AK12)</f>
        <v>1639.3</v>
      </c>
      <c r="AL6" s="31">
        <f t="shared" si="3"/>
        <v>1563.6000000000001</v>
      </c>
      <c r="AM6" s="31">
        <f t="shared" si="3"/>
        <v>1836.4</v>
      </c>
      <c r="AN6" s="31">
        <f t="shared" si="3"/>
        <v>1807.6999999999994</v>
      </c>
      <c r="AO6" s="30">
        <f t="shared" si="3"/>
        <v>1828.4</v>
      </c>
      <c r="AP6" s="31">
        <f t="shared" si="3"/>
        <v>1752.6000000000001</v>
      </c>
      <c r="AQ6" s="31">
        <f t="shared" si="3"/>
        <v>2021.5999999999997</v>
      </c>
      <c r="AR6" s="32">
        <f t="shared" si="3"/>
        <v>1947.0000000000005</v>
      </c>
      <c r="AS6" s="30">
        <f t="shared" si="3"/>
        <v>1956.5</v>
      </c>
      <c r="AT6" s="31">
        <f t="shared" si="3"/>
        <v>1787.9999999999998</v>
      </c>
      <c r="AU6" s="31">
        <f t="shared" si="3"/>
        <v>2199</v>
      </c>
      <c r="AV6" s="32">
        <f t="shared" si="3"/>
        <v>2043.3000000000006</v>
      </c>
      <c r="AW6" s="31">
        <f t="shared" si="3"/>
        <v>2274.3000000000002</v>
      </c>
      <c r="AX6" s="29"/>
      <c r="AY6" s="29"/>
      <c r="BA6" s="29"/>
      <c r="BB6" s="29"/>
      <c r="BC6" s="29"/>
    </row>
    <row r="7" spans="3:55" s="3" customFormat="1" ht="30" customHeight="1" x14ac:dyDescent="0.3">
      <c r="C7" s="33" t="s">
        <v>12</v>
      </c>
      <c r="D7" s="34">
        <v>111</v>
      </c>
      <c r="E7" s="34">
        <v>66.8</v>
      </c>
      <c r="F7" s="34">
        <v>85.3</v>
      </c>
      <c r="G7" s="34">
        <v>102.5</v>
      </c>
      <c r="H7" s="34">
        <v>70.3</v>
      </c>
      <c r="I7" s="35">
        <v>167.6</v>
      </c>
      <c r="J7" s="34">
        <v>112.8</v>
      </c>
      <c r="K7" s="34">
        <v>156.9</v>
      </c>
      <c r="L7" s="34">
        <v>95.8</v>
      </c>
      <c r="M7" s="36">
        <v>435.9</v>
      </c>
      <c r="N7" s="34">
        <v>471.6</v>
      </c>
      <c r="O7" s="34">
        <v>458.4</v>
      </c>
      <c r="P7" s="34">
        <v>444.5</v>
      </c>
      <c r="Q7" s="35">
        <v>409.4</v>
      </c>
      <c r="R7" s="34">
        <v>365.4</v>
      </c>
      <c r="S7" s="37">
        <v>406</v>
      </c>
      <c r="T7" s="38">
        <v>390.1</v>
      </c>
      <c r="U7" s="36">
        <v>446.1</v>
      </c>
      <c r="V7" s="37">
        <v>391.79999999999995</v>
      </c>
      <c r="W7" s="37">
        <v>410.80000000000007</v>
      </c>
      <c r="X7" s="39">
        <v>446.29999999999995</v>
      </c>
      <c r="Y7" s="35">
        <v>656.7</v>
      </c>
      <c r="Z7" s="37">
        <v>490.29999999999995</v>
      </c>
      <c r="AA7" s="37">
        <v>543.59999999999991</v>
      </c>
      <c r="AB7" s="40">
        <v>581.09999999999991</v>
      </c>
      <c r="AC7" s="35">
        <v>631.70000000000005</v>
      </c>
      <c r="AD7" s="37">
        <v>597.5</v>
      </c>
      <c r="AE7" s="37">
        <v>646.29999999999995</v>
      </c>
      <c r="AF7" s="39">
        <v>611.90000000000009</v>
      </c>
      <c r="AG7" s="36">
        <v>684.4</v>
      </c>
      <c r="AH7" s="37">
        <v>583.1</v>
      </c>
      <c r="AI7" s="37">
        <v>631.09999999999991</v>
      </c>
      <c r="AJ7" s="40">
        <v>703</v>
      </c>
      <c r="AK7" s="35">
        <v>692.7</v>
      </c>
      <c r="AL7" s="34">
        <v>533.29999999999995</v>
      </c>
      <c r="AM7" s="37">
        <v>708.5</v>
      </c>
      <c r="AN7" s="37">
        <v>684.69999999999982</v>
      </c>
      <c r="AO7" s="36">
        <v>779.3</v>
      </c>
      <c r="AP7" s="41">
        <v>717.8</v>
      </c>
      <c r="AQ7" s="42">
        <v>828.09999999999991</v>
      </c>
      <c r="AR7" s="43">
        <v>752.40000000000055</v>
      </c>
      <c r="AS7" s="35">
        <v>540.09999999999991</v>
      </c>
      <c r="AT7" s="34">
        <v>875.5</v>
      </c>
      <c r="AU7" s="44">
        <v>958.90000000000009</v>
      </c>
      <c r="AV7" s="45">
        <v>659.5</v>
      </c>
      <c r="AW7" s="46">
        <v>902.40000000000009</v>
      </c>
      <c r="AX7" s="47"/>
      <c r="AY7" s="47"/>
      <c r="BA7" s="29"/>
      <c r="BB7" s="29"/>
      <c r="BC7" s="29"/>
    </row>
    <row r="8" spans="3:55" s="3" customFormat="1" ht="16.5" x14ac:dyDescent="0.3">
      <c r="C8" s="48" t="s">
        <v>13</v>
      </c>
      <c r="D8" s="34">
        <v>112</v>
      </c>
      <c r="E8" s="34">
        <v>0</v>
      </c>
      <c r="F8" s="34">
        <v>0</v>
      </c>
      <c r="G8" s="34">
        <v>0</v>
      </c>
      <c r="H8" s="34">
        <v>0</v>
      </c>
      <c r="I8" s="35">
        <v>0</v>
      </c>
      <c r="J8" s="34">
        <v>0</v>
      </c>
      <c r="K8" s="34">
        <v>0</v>
      </c>
      <c r="L8" s="34">
        <v>0</v>
      </c>
      <c r="M8" s="36">
        <v>0</v>
      </c>
      <c r="N8" s="34">
        <v>0</v>
      </c>
      <c r="O8" s="34">
        <v>0</v>
      </c>
      <c r="P8" s="34">
        <v>0</v>
      </c>
      <c r="Q8" s="35">
        <v>0</v>
      </c>
      <c r="R8" s="34">
        <v>0</v>
      </c>
      <c r="S8" s="37">
        <v>0</v>
      </c>
      <c r="T8" s="38">
        <v>0</v>
      </c>
      <c r="U8" s="36">
        <v>0</v>
      </c>
      <c r="V8" s="37">
        <v>0</v>
      </c>
      <c r="W8" s="37">
        <v>0</v>
      </c>
      <c r="X8" s="39">
        <v>0</v>
      </c>
      <c r="Y8" s="35">
        <v>0</v>
      </c>
      <c r="Z8" s="37">
        <v>0</v>
      </c>
      <c r="AA8" s="37">
        <v>0</v>
      </c>
      <c r="AB8" s="40">
        <v>0</v>
      </c>
      <c r="AC8" s="35">
        <v>0</v>
      </c>
      <c r="AD8" s="37">
        <v>0</v>
      </c>
      <c r="AE8" s="37">
        <v>0</v>
      </c>
      <c r="AF8" s="39">
        <v>0</v>
      </c>
      <c r="AG8" s="36">
        <v>0</v>
      </c>
      <c r="AH8" s="37">
        <v>0</v>
      </c>
      <c r="AI8" s="37">
        <v>0</v>
      </c>
      <c r="AJ8" s="40">
        <v>0</v>
      </c>
      <c r="AK8" s="35">
        <v>0</v>
      </c>
      <c r="AL8" s="34">
        <v>0</v>
      </c>
      <c r="AM8" s="37">
        <v>0</v>
      </c>
      <c r="AN8" s="37">
        <v>0</v>
      </c>
      <c r="AO8" s="36">
        <v>0</v>
      </c>
      <c r="AP8" s="41">
        <v>0</v>
      </c>
      <c r="AQ8" s="42">
        <v>0</v>
      </c>
      <c r="AR8" s="43">
        <v>0</v>
      </c>
      <c r="AS8" s="35">
        <v>0</v>
      </c>
      <c r="AT8" s="34">
        <v>0</v>
      </c>
      <c r="AU8" s="44">
        <v>0</v>
      </c>
      <c r="AV8" s="45">
        <v>0</v>
      </c>
      <c r="AW8" s="46">
        <v>0</v>
      </c>
      <c r="AX8" s="47"/>
      <c r="AY8" s="47"/>
      <c r="BA8" s="29"/>
      <c r="BB8" s="29"/>
      <c r="BC8" s="29"/>
    </row>
    <row r="9" spans="3:55" s="3" customFormat="1" ht="16.5" x14ac:dyDescent="0.3">
      <c r="C9" s="48" t="s">
        <v>14</v>
      </c>
      <c r="D9" s="34">
        <v>113</v>
      </c>
      <c r="E9" s="34">
        <v>0</v>
      </c>
      <c r="F9" s="34">
        <v>0</v>
      </c>
      <c r="G9" s="34">
        <v>0</v>
      </c>
      <c r="H9" s="34">
        <v>0</v>
      </c>
      <c r="I9" s="35">
        <v>0</v>
      </c>
      <c r="J9" s="34">
        <v>0</v>
      </c>
      <c r="K9" s="34">
        <v>0</v>
      </c>
      <c r="L9" s="34">
        <v>0</v>
      </c>
      <c r="M9" s="36">
        <v>0</v>
      </c>
      <c r="N9" s="34">
        <v>0</v>
      </c>
      <c r="O9" s="34">
        <v>0</v>
      </c>
      <c r="P9" s="34">
        <v>0</v>
      </c>
      <c r="Q9" s="35">
        <v>0</v>
      </c>
      <c r="R9" s="34">
        <v>0</v>
      </c>
      <c r="S9" s="37">
        <v>0</v>
      </c>
      <c r="T9" s="38">
        <v>0</v>
      </c>
      <c r="U9" s="36">
        <v>0</v>
      </c>
      <c r="V9" s="37">
        <v>0</v>
      </c>
      <c r="W9" s="37">
        <v>0</v>
      </c>
      <c r="X9" s="39">
        <v>0</v>
      </c>
      <c r="Y9" s="35">
        <v>0</v>
      </c>
      <c r="Z9" s="37">
        <v>0</v>
      </c>
      <c r="AA9" s="37">
        <v>0</v>
      </c>
      <c r="AB9" s="40">
        <v>0</v>
      </c>
      <c r="AC9" s="35">
        <v>0</v>
      </c>
      <c r="AD9" s="37">
        <v>0</v>
      </c>
      <c r="AE9" s="37">
        <v>0</v>
      </c>
      <c r="AF9" s="39">
        <v>0</v>
      </c>
      <c r="AG9" s="36">
        <v>0</v>
      </c>
      <c r="AH9" s="37">
        <v>0</v>
      </c>
      <c r="AI9" s="37">
        <v>0</v>
      </c>
      <c r="AJ9" s="40">
        <v>0</v>
      </c>
      <c r="AK9" s="35">
        <v>0</v>
      </c>
      <c r="AL9" s="34">
        <v>0</v>
      </c>
      <c r="AM9" s="37">
        <v>0</v>
      </c>
      <c r="AN9" s="37">
        <v>0</v>
      </c>
      <c r="AO9" s="36">
        <v>0</v>
      </c>
      <c r="AP9" s="41">
        <v>0</v>
      </c>
      <c r="AQ9" s="42">
        <v>0</v>
      </c>
      <c r="AR9" s="43">
        <v>0</v>
      </c>
      <c r="AS9" s="35">
        <v>0</v>
      </c>
      <c r="AT9" s="34">
        <v>0</v>
      </c>
      <c r="AU9" s="44">
        <v>0</v>
      </c>
      <c r="AV9" s="45">
        <v>0</v>
      </c>
      <c r="AW9" s="46">
        <v>0</v>
      </c>
      <c r="AX9" s="47"/>
      <c r="AY9" s="47"/>
      <c r="BA9" s="29"/>
      <c r="BB9" s="29"/>
      <c r="BC9" s="29"/>
    </row>
    <row r="10" spans="3:55" s="3" customFormat="1" ht="16.5" x14ac:dyDescent="0.3">
      <c r="C10" s="48" t="s">
        <v>15</v>
      </c>
      <c r="D10" s="34">
        <v>114</v>
      </c>
      <c r="E10" s="34">
        <v>315.2</v>
      </c>
      <c r="F10" s="34">
        <v>406.8</v>
      </c>
      <c r="G10" s="34">
        <v>460.5</v>
      </c>
      <c r="H10" s="34">
        <v>488.8</v>
      </c>
      <c r="I10" s="35">
        <v>484.4</v>
      </c>
      <c r="J10" s="34">
        <v>582.4</v>
      </c>
      <c r="K10" s="34">
        <v>641</v>
      </c>
      <c r="L10" s="34">
        <v>694.5</v>
      </c>
      <c r="M10" s="36">
        <v>590.9</v>
      </c>
      <c r="N10" s="34">
        <v>686.8</v>
      </c>
      <c r="O10" s="34">
        <v>653</v>
      </c>
      <c r="P10" s="34">
        <v>656.8</v>
      </c>
      <c r="Q10" s="35">
        <v>671.9</v>
      </c>
      <c r="R10" s="34">
        <v>535.5</v>
      </c>
      <c r="S10" s="37">
        <v>611.20000000000005</v>
      </c>
      <c r="T10" s="38">
        <v>676.3</v>
      </c>
      <c r="U10" s="36">
        <v>601.6</v>
      </c>
      <c r="V10" s="37">
        <v>696.6</v>
      </c>
      <c r="W10" s="37">
        <v>732.09999999999991</v>
      </c>
      <c r="X10" s="39">
        <v>733.59999999999968</v>
      </c>
      <c r="Y10" s="35">
        <v>825.1</v>
      </c>
      <c r="Z10" s="37">
        <v>772.80000000000007</v>
      </c>
      <c r="AA10" s="37">
        <v>841.90000000000009</v>
      </c>
      <c r="AB10" s="40">
        <v>959.69999999999982</v>
      </c>
      <c r="AC10" s="35">
        <v>837.8</v>
      </c>
      <c r="AD10" s="37">
        <v>836.30000000000018</v>
      </c>
      <c r="AE10" s="37">
        <v>981.89999999999986</v>
      </c>
      <c r="AF10" s="39">
        <v>1043.9000000000001</v>
      </c>
      <c r="AG10" s="36">
        <v>841.5</v>
      </c>
      <c r="AH10" s="37">
        <v>817.89999999999986</v>
      </c>
      <c r="AI10" s="37">
        <v>939.60000000000014</v>
      </c>
      <c r="AJ10" s="40">
        <v>971.09999999999991</v>
      </c>
      <c r="AK10" s="35">
        <v>917.8</v>
      </c>
      <c r="AL10" s="34">
        <v>999.10000000000014</v>
      </c>
      <c r="AM10" s="37">
        <v>1098.2000000000003</v>
      </c>
      <c r="AN10" s="37">
        <v>1093.5999999999995</v>
      </c>
      <c r="AO10" s="36">
        <v>1025.5</v>
      </c>
      <c r="AP10" s="41">
        <v>1011.8000000000002</v>
      </c>
      <c r="AQ10" s="42">
        <v>1171.1999999999998</v>
      </c>
      <c r="AR10" s="43">
        <v>1167.6999999999998</v>
      </c>
      <c r="AS10" s="35">
        <v>954.90000000000009</v>
      </c>
      <c r="AT10" s="34">
        <v>1014.6999999999998</v>
      </c>
      <c r="AU10" s="44">
        <v>1231.6999999999998</v>
      </c>
      <c r="AV10" s="45">
        <v>1154.8000000000006</v>
      </c>
      <c r="AW10" s="46">
        <v>1291.9000000000001</v>
      </c>
      <c r="AX10" s="47"/>
      <c r="AY10" s="47"/>
      <c r="BA10" s="29"/>
      <c r="BB10" s="29"/>
      <c r="BC10" s="29"/>
    </row>
    <row r="11" spans="3:55" s="3" customFormat="1" ht="30" customHeight="1" x14ac:dyDescent="0.3">
      <c r="C11" s="33" t="s">
        <v>16</v>
      </c>
      <c r="D11" s="34">
        <v>115</v>
      </c>
      <c r="E11" s="34">
        <v>31.7</v>
      </c>
      <c r="F11" s="34">
        <v>51.4</v>
      </c>
      <c r="G11" s="34">
        <v>36.4</v>
      </c>
      <c r="H11" s="34">
        <v>12.9</v>
      </c>
      <c r="I11" s="35">
        <v>10.4</v>
      </c>
      <c r="J11" s="34">
        <v>11.1</v>
      </c>
      <c r="K11" s="34">
        <v>17.8</v>
      </c>
      <c r="L11" s="34">
        <v>12.7</v>
      </c>
      <c r="M11" s="36">
        <v>11.8</v>
      </c>
      <c r="N11" s="34">
        <v>13.5</v>
      </c>
      <c r="O11" s="34">
        <v>13.1</v>
      </c>
      <c r="P11" s="34">
        <v>13.5</v>
      </c>
      <c r="Q11" s="35">
        <v>9.1</v>
      </c>
      <c r="R11" s="34">
        <v>8.6</v>
      </c>
      <c r="S11" s="37">
        <v>8</v>
      </c>
      <c r="T11" s="38">
        <v>10.199999999999999</v>
      </c>
      <c r="U11" s="36">
        <v>17.3</v>
      </c>
      <c r="V11" s="37">
        <v>17.400000000000002</v>
      </c>
      <c r="W11" s="37">
        <v>17.899999999999999</v>
      </c>
      <c r="X11" s="39">
        <v>17.800000000000004</v>
      </c>
      <c r="Y11" s="35">
        <v>20.8</v>
      </c>
      <c r="Z11" s="37">
        <v>23.400000000000002</v>
      </c>
      <c r="AA11" s="37">
        <v>24.200000000000003</v>
      </c>
      <c r="AB11" s="40">
        <v>24.799999999999997</v>
      </c>
      <c r="AC11" s="35">
        <v>20.9</v>
      </c>
      <c r="AD11" s="37">
        <v>23</v>
      </c>
      <c r="AE11" s="37">
        <v>21.6</v>
      </c>
      <c r="AF11" s="39">
        <v>24.599999999999994</v>
      </c>
      <c r="AG11" s="36">
        <v>20.2</v>
      </c>
      <c r="AH11" s="37">
        <v>21.099999999999998</v>
      </c>
      <c r="AI11" s="37">
        <v>23.100000000000009</v>
      </c>
      <c r="AJ11" s="40">
        <v>25</v>
      </c>
      <c r="AK11" s="35">
        <v>23</v>
      </c>
      <c r="AL11" s="34">
        <v>25.299999999999997</v>
      </c>
      <c r="AM11" s="37">
        <v>25.100000000000009</v>
      </c>
      <c r="AN11" s="37">
        <v>21.5</v>
      </c>
      <c r="AO11" s="36">
        <v>17.7</v>
      </c>
      <c r="AP11" s="41">
        <v>18.099999999999998</v>
      </c>
      <c r="AQ11" s="42">
        <v>15.600000000000001</v>
      </c>
      <c r="AR11" s="43">
        <v>17.899999999999999</v>
      </c>
      <c r="AS11" s="35">
        <v>23.8</v>
      </c>
      <c r="AT11" s="34">
        <v>8.9999999999999964</v>
      </c>
      <c r="AU11" s="44">
        <v>19</v>
      </c>
      <c r="AV11" s="45">
        <v>18.299999999999997</v>
      </c>
      <c r="AW11" s="46">
        <v>18.3</v>
      </c>
      <c r="AX11" s="47"/>
      <c r="AY11" s="47"/>
      <c r="BA11" s="29"/>
      <c r="BB11" s="29"/>
      <c r="BC11" s="29"/>
    </row>
    <row r="12" spans="3:55" s="3" customFormat="1" ht="16.5" x14ac:dyDescent="0.3">
      <c r="C12" s="33" t="s">
        <v>17</v>
      </c>
      <c r="D12" s="34">
        <v>116</v>
      </c>
      <c r="E12" s="34">
        <v>0.2</v>
      </c>
      <c r="F12" s="34">
        <v>0.1</v>
      </c>
      <c r="G12" s="34">
        <v>0.5</v>
      </c>
      <c r="H12" s="34">
        <v>0.9</v>
      </c>
      <c r="I12" s="35">
        <v>3.7</v>
      </c>
      <c r="J12" s="34">
        <v>4.2</v>
      </c>
      <c r="K12" s="34">
        <v>9.6</v>
      </c>
      <c r="L12" s="34">
        <v>5.6</v>
      </c>
      <c r="M12" s="36">
        <v>44.9</v>
      </c>
      <c r="N12" s="34">
        <v>21.6</v>
      </c>
      <c r="O12" s="34">
        <v>12.3</v>
      </c>
      <c r="P12" s="34">
        <v>13</v>
      </c>
      <c r="Q12" s="35">
        <v>9.1999999999999993</v>
      </c>
      <c r="R12" s="34">
        <v>14.9</v>
      </c>
      <c r="S12" s="37">
        <v>20</v>
      </c>
      <c r="T12" s="38">
        <v>15.9</v>
      </c>
      <c r="U12" s="36">
        <v>11.4</v>
      </c>
      <c r="V12" s="37">
        <v>20.6</v>
      </c>
      <c r="W12" s="37">
        <v>13.600000000000001</v>
      </c>
      <c r="X12" s="39">
        <v>17.5</v>
      </c>
      <c r="Y12" s="35">
        <v>10.6</v>
      </c>
      <c r="Z12" s="37">
        <v>8.5000000000000018</v>
      </c>
      <c r="AA12" s="37">
        <v>10.7</v>
      </c>
      <c r="AB12" s="40">
        <v>7.8000000000000007</v>
      </c>
      <c r="AC12" s="35">
        <v>7.8</v>
      </c>
      <c r="AD12" s="37">
        <v>8</v>
      </c>
      <c r="AE12" s="37">
        <v>6.6999999999999993</v>
      </c>
      <c r="AF12" s="39">
        <v>11.200000000000003</v>
      </c>
      <c r="AG12" s="36">
        <v>7.4</v>
      </c>
      <c r="AH12" s="37">
        <v>5.9</v>
      </c>
      <c r="AI12" s="37">
        <v>6.0999999999999979</v>
      </c>
      <c r="AJ12" s="40">
        <v>7.2000000000000028</v>
      </c>
      <c r="AK12" s="35">
        <v>5.8</v>
      </c>
      <c r="AL12" s="34">
        <v>5.8999999999999995</v>
      </c>
      <c r="AM12" s="37">
        <v>4.6000000000000014</v>
      </c>
      <c r="AN12" s="37">
        <v>7.8999999999999986</v>
      </c>
      <c r="AO12" s="36">
        <v>5.9</v>
      </c>
      <c r="AP12" s="41">
        <v>4.9000000000000004</v>
      </c>
      <c r="AQ12" s="42">
        <v>6.6999999999999993</v>
      </c>
      <c r="AR12" s="43">
        <v>9</v>
      </c>
      <c r="AS12" s="35">
        <v>437.7</v>
      </c>
      <c r="AT12" s="34">
        <v>-111.19999999999999</v>
      </c>
      <c r="AU12" s="44">
        <v>-10.600000000000023</v>
      </c>
      <c r="AV12" s="45">
        <v>210.70000000000005</v>
      </c>
      <c r="AW12" s="46">
        <v>61.7</v>
      </c>
      <c r="AX12" s="47"/>
      <c r="AY12" s="47"/>
      <c r="BA12" s="29"/>
      <c r="BB12" s="29"/>
      <c r="BC12" s="29"/>
    </row>
    <row r="13" spans="3:55" s="3" customFormat="1" ht="16.5" x14ac:dyDescent="0.3">
      <c r="C13" s="49" t="s">
        <v>18</v>
      </c>
      <c r="D13" s="22">
        <v>12</v>
      </c>
      <c r="E13" s="22">
        <v>96.6</v>
      </c>
      <c r="F13" s="22">
        <v>114.7</v>
      </c>
      <c r="G13" s="22">
        <v>129.5</v>
      </c>
      <c r="H13" s="22">
        <v>162</v>
      </c>
      <c r="I13" s="21">
        <v>140.30000000000001</v>
      </c>
      <c r="J13" s="22">
        <v>162.80000000000001</v>
      </c>
      <c r="K13" s="22">
        <v>202.1</v>
      </c>
      <c r="L13" s="22">
        <v>216.9</v>
      </c>
      <c r="M13" s="30">
        <v>0</v>
      </c>
      <c r="N13" s="31">
        <v>0</v>
      </c>
      <c r="O13" s="31">
        <v>0</v>
      </c>
      <c r="P13" s="22">
        <v>0</v>
      </c>
      <c r="Q13" s="21">
        <v>0</v>
      </c>
      <c r="R13" s="22">
        <v>0</v>
      </c>
      <c r="S13" s="31">
        <v>0</v>
      </c>
      <c r="T13" s="50">
        <v>0</v>
      </c>
      <c r="U13" s="30">
        <v>0</v>
      </c>
      <c r="V13" s="31">
        <v>0</v>
      </c>
      <c r="W13" s="31">
        <v>0</v>
      </c>
      <c r="X13" s="51">
        <v>0</v>
      </c>
      <c r="Y13" s="35">
        <v>0</v>
      </c>
      <c r="Z13" s="31">
        <v>0</v>
      </c>
      <c r="AA13" s="31">
        <v>0</v>
      </c>
      <c r="AB13" s="32">
        <v>0</v>
      </c>
      <c r="AC13" s="21">
        <f>[1]Table1!$D$42</f>
        <v>0</v>
      </c>
      <c r="AD13" s="31">
        <v>0</v>
      </c>
      <c r="AE13" s="31">
        <v>0</v>
      </c>
      <c r="AF13" s="20">
        <v>0</v>
      </c>
      <c r="AG13" s="30">
        <v>0</v>
      </c>
      <c r="AH13" s="31">
        <v>0</v>
      </c>
      <c r="AI13" s="31">
        <v>0</v>
      </c>
      <c r="AJ13" s="32">
        <v>0</v>
      </c>
      <c r="AK13" s="21">
        <v>0</v>
      </c>
      <c r="AL13" s="22">
        <v>0</v>
      </c>
      <c r="AM13" s="37">
        <v>0</v>
      </c>
      <c r="AN13" s="37">
        <v>0</v>
      </c>
      <c r="AO13" s="36">
        <v>0</v>
      </c>
      <c r="AP13" s="52">
        <v>0</v>
      </c>
      <c r="AQ13" s="53">
        <v>0</v>
      </c>
      <c r="AR13" s="43">
        <v>0</v>
      </c>
      <c r="AS13" s="35">
        <v>0</v>
      </c>
      <c r="AT13" s="34">
        <v>0</v>
      </c>
      <c r="AU13" s="44">
        <v>0</v>
      </c>
      <c r="AV13" s="45">
        <v>0</v>
      </c>
      <c r="AW13" s="46">
        <v>0</v>
      </c>
      <c r="AX13" s="47"/>
      <c r="AY13" s="47"/>
      <c r="BA13" s="29"/>
      <c r="BB13" s="29"/>
      <c r="BC13" s="29"/>
    </row>
    <row r="14" spans="3:55" s="3" customFormat="1" ht="16.5" x14ac:dyDescent="0.3">
      <c r="C14" s="49" t="s">
        <v>19</v>
      </c>
      <c r="D14" s="22">
        <v>13</v>
      </c>
      <c r="E14" s="22">
        <v>9.8000000000000007</v>
      </c>
      <c r="F14" s="22">
        <v>12.9</v>
      </c>
      <c r="G14" s="22">
        <v>69.2</v>
      </c>
      <c r="H14" s="22">
        <v>102.1</v>
      </c>
      <c r="I14" s="21">
        <v>29.1</v>
      </c>
      <c r="J14" s="22">
        <v>14</v>
      </c>
      <c r="K14" s="22">
        <v>22.6</v>
      </c>
      <c r="L14" s="22">
        <v>142.9</v>
      </c>
      <c r="M14" s="30">
        <v>29.2</v>
      </c>
      <c r="N14" s="22">
        <v>17.5</v>
      </c>
      <c r="O14" s="22">
        <v>44.6</v>
      </c>
      <c r="P14" s="22">
        <v>525.79999999999995</v>
      </c>
      <c r="Q14" s="21">
        <v>37.5</v>
      </c>
      <c r="R14" s="22">
        <v>47.5</v>
      </c>
      <c r="S14" s="31">
        <v>91.5</v>
      </c>
      <c r="T14" s="54">
        <v>211.2</v>
      </c>
      <c r="U14" s="30">
        <v>91.4</v>
      </c>
      <c r="V14" s="31">
        <v>60.099999999999994</v>
      </c>
      <c r="W14" s="31">
        <v>132.69999999999999</v>
      </c>
      <c r="X14" s="51">
        <v>187.20000000000005</v>
      </c>
      <c r="Y14" s="35">
        <v>78</v>
      </c>
      <c r="Z14" s="31">
        <v>93.799999999999983</v>
      </c>
      <c r="AA14" s="31">
        <v>52.100000000000023</v>
      </c>
      <c r="AB14" s="32">
        <v>39.19999999999996</v>
      </c>
      <c r="AC14" s="21">
        <v>99.300000000000011</v>
      </c>
      <c r="AD14" s="31">
        <v>67.999999999999972</v>
      </c>
      <c r="AE14" s="31">
        <v>51.100000000000023</v>
      </c>
      <c r="AF14" s="20">
        <v>104.6</v>
      </c>
      <c r="AG14" s="30">
        <v>35.800000000000004</v>
      </c>
      <c r="AH14" s="31">
        <v>36.300000000000004</v>
      </c>
      <c r="AI14" s="31">
        <v>48.099999999999994</v>
      </c>
      <c r="AJ14" s="32">
        <v>118.7</v>
      </c>
      <c r="AK14" s="21">
        <v>9.5</v>
      </c>
      <c r="AL14" s="22">
        <v>58.3</v>
      </c>
      <c r="AM14" s="31">
        <v>58.300000000000011</v>
      </c>
      <c r="AN14" s="31">
        <v>152.59999999999997</v>
      </c>
      <c r="AO14" s="30">
        <v>58.2</v>
      </c>
      <c r="AP14" s="52">
        <v>42.2</v>
      </c>
      <c r="AQ14" s="53">
        <v>96.4</v>
      </c>
      <c r="AR14" s="55">
        <v>118.79999999999995</v>
      </c>
      <c r="AS14" s="21">
        <v>28.200000000000003</v>
      </c>
      <c r="AT14" s="22">
        <v>52.999999999999986</v>
      </c>
      <c r="AU14" s="56">
        <v>57</v>
      </c>
      <c r="AV14" s="57">
        <v>158.60000000000002</v>
      </c>
      <c r="AW14" s="58">
        <v>74.5</v>
      </c>
      <c r="AX14" s="47"/>
      <c r="AY14" s="47"/>
      <c r="BA14" s="29"/>
      <c r="BB14" s="29"/>
      <c r="BC14" s="29"/>
    </row>
    <row r="15" spans="3:55" s="3" customFormat="1" ht="16.5" x14ac:dyDescent="0.3">
      <c r="C15" s="49" t="s">
        <v>20</v>
      </c>
      <c r="D15" s="22">
        <v>14</v>
      </c>
      <c r="E15" s="22">
        <v>173.1</v>
      </c>
      <c r="F15" s="22">
        <v>82.4</v>
      </c>
      <c r="G15" s="22">
        <v>96.4</v>
      </c>
      <c r="H15" s="22">
        <v>114.3</v>
      </c>
      <c r="I15" s="21">
        <v>193.4</v>
      </c>
      <c r="J15" s="22">
        <v>22.8</v>
      </c>
      <c r="K15" s="22">
        <v>64.099999999999937</v>
      </c>
      <c r="L15" s="22">
        <v>72.099999999999994</v>
      </c>
      <c r="M15" s="30">
        <v>126.9</v>
      </c>
      <c r="N15" s="22">
        <v>88.7</v>
      </c>
      <c r="O15" s="22">
        <v>57.1</v>
      </c>
      <c r="P15" s="22">
        <v>86.3</v>
      </c>
      <c r="Q15" s="21">
        <v>54.8</v>
      </c>
      <c r="R15" s="22">
        <v>55.8</v>
      </c>
      <c r="S15" s="31">
        <v>76.3</v>
      </c>
      <c r="T15" s="54">
        <v>180.7</v>
      </c>
      <c r="U15" s="30">
        <v>48.4</v>
      </c>
      <c r="V15" s="31">
        <v>114.6</v>
      </c>
      <c r="W15" s="31">
        <v>82.100000000000023</v>
      </c>
      <c r="X15" s="51">
        <v>112.60000000000002</v>
      </c>
      <c r="Y15" s="35">
        <v>80.500000000000014</v>
      </c>
      <c r="Z15" s="31">
        <v>85.09999999999998</v>
      </c>
      <c r="AA15" s="31">
        <v>67.800000000000011</v>
      </c>
      <c r="AB15" s="32">
        <v>90.30000000000004</v>
      </c>
      <c r="AC15" s="21">
        <v>74.899999999999991</v>
      </c>
      <c r="AD15" s="31">
        <v>91.500000000000014</v>
      </c>
      <c r="AE15" s="31">
        <v>170.70000000000002</v>
      </c>
      <c r="AF15" s="20">
        <v>86.999999999999943</v>
      </c>
      <c r="AG15" s="30">
        <v>56.6</v>
      </c>
      <c r="AH15" s="31">
        <v>60.29999999999999</v>
      </c>
      <c r="AI15" s="31">
        <v>97.399999999999991</v>
      </c>
      <c r="AJ15" s="32">
        <v>98.6</v>
      </c>
      <c r="AK15" s="21">
        <v>53.099999999999994</v>
      </c>
      <c r="AL15" s="22">
        <v>73.300000000000011</v>
      </c>
      <c r="AM15" s="31">
        <v>70.799999999999983</v>
      </c>
      <c r="AN15" s="31">
        <v>111.69999999999999</v>
      </c>
      <c r="AO15" s="30">
        <v>64.5</v>
      </c>
      <c r="AP15" s="52">
        <v>81.5</v>
      </c>
      <c r="AQ15" s="53">
        <v>80.100000000000023</v>
      </c>
      <c r="AR15" s="55">
        <v>79.199999999999989</v>
      </c>
      <c r="AS15" s="21">
        <v>65.599999999999994</v>
      </c>
      <c r="AT15" s="22">
        <v>64.900000000000006</v>
      </c>
      <c r="AU15" s="56">
        <v>73</v>
      </c>
      <c r="AV15" s="57">
        <v>92.900000000000034</v>
      </c>
      <c r="AW15" s="58">
        <v>77.900000000000006</v>
      </c>
      <c r="AX15" s="47"/>
      <c r="AY15" s="47"/>
      <c r="BA15" s="29"/>
      <c r="BB15" s="29"/>
      <c r="BC15" s="29"/>
    </row>
    <row r="16" spans="3:55" s="3" customFormat="1" ht="16.5" x14ac:dyDescent="0.3">
      <c r="C16" s="59" t="s">
        <v>21</v>
      </c>
      <c r="D16" s="24">
        <v>2</v>
      </c>
      <c r="E16" s="24">
        <f>SUM(E17:E24)</f>
        <v>478.4</v>
      </c>
      <c r="F16" s="24">
        <f t="shared" ref="F16:AB16" si="4">SUM(F17:F24)</f>
        <v>663.8</v>
      </c>
      <c r="G16" s="24">
        <f t="shared" si="4"/>
        <v>721</v>
      </c>
      <c r="H16" s="24">
        <f t="shared" si="4"/>
        <v>806.20000000000016</v>
      </c>
      <c r="I16" s="25">
        <f t="shared" si="4"/>
        <v>602.79999999999995</v>
      </c>
      <c r="J16" s="24">
        <f t="shared" si="4"/>
        <v>975.79999999999984</v>
      </c>
      <c r="K16" s="24">
        <f t="shared" si="4"/>
        <v>980.8</v>
      </c>
      <c r="L16" s="24">
        <f t="shared" si="4"/>
        <v>1330.6</v>
      </c>
      <c r="M16" s="25">
        <f t="shared" si="4"/>
        <v>1260.3</v>
      </c>
      <c r="N16" s="24">
        <f t="shared" si="4"/>
        <v>1469.6999999999998</v>
      </c>
      <c r="O16" s="24">
        <f t="shared" si="4"/>
        <v>1316.4</v>
      </c>
      <c r="P16" s="24">
        <f t="shared" si="4"/>
        <v>1508.3000000000002</v>
      </c>
      <c r="Q16" s="28">
        <f t="shared" si="4"/>
        <v>1119</v>
      </c>
      <c r="R16" s="26">
        <f t="shared" si="4"/>
        <v>1308.4000000000001</v>
      </c>
      <c r="S16" s="26">
        <f t="shared" si="4"/>
        <v>1347.1</v>
      </c>
      <c r="T16" s="27">
        <f t="shared" si="4"/>
        <v>1592.7</v>
      </c>
      <c r="U16" s="28">
        <f t="shared" si="4"/>
        <v>1221.5</v>
      </c>
      <c r="V16" s="26">
        <f t="shared" si="4"/>
        <v>1444.5</v>
      </c>
      <c r="W16" s="26">
        <f t="shared" si="4"/>
        <v>1299.5</v>
      </c>
      <c r="X16" s="27">
        <f t="shared" si="4"/>
        <v>1500.9999999999995</v>
      </c>
      <c r="Y16" s="28">
        <f t="shared" si="4"/>
        <v>1261.0999999999999</v>
      </c>
      <c r="Z16" s="26">
        <f t="shared" si="4"/>
        <v>1403.6</v>
      </c>
      <c r="AA16" s="26">
        <f t="shared" si="4"/>
        <v>1380</v>
      </c>
      <c r="AB16" s="27">
        <f t="shared" si="4"/>
        <v>1882.2</v>
      </c>
      <c r="AC16" s="28">
        <f t="shared" ref="AC16:AW16" si="5">SUM(AC17:AC24)</f>
        <v>1442.3</v>
      </c>
      <c r="AD16" s="26">
        <f t="shared" si="5"/>
        <v>1530</v>
      </c>
      <c r="AE16" s="26">
        <f t="shared" si="5"/>
        <v>1891</v>
      </c>
      <c r="AF16" s="27">
        <f t="shared" si="5"/>
        <v>1778.1999999999998</v>
      </c>
      <c r="AG16" s="28">
        <f t="shared" si="5"/>
        <v>1354.6999999999998</v>
      </c>
      <c r="AH16" s="26">
        <f t="shared" si="5"/>
        <v>1464.4</v>
      </c>
      <c r="AI16" s="26">
        <f t="shared" si="5"/>
        <v>1581.0999999999997</v>
      </c>
      <c r="AJ16" s="27">
        <v>2145.3999999999996</v>
      </c>
      <c r="AK16" s="28">
        <f t="shared" si="5"/>
        <v>1622.3999999999999</v>
      </c>
      <c r="AL16" s="26">
        <f t="shared" si="5"/>
        <v>1770.0000000000002</v>
      </c>
      <c r="AM16" s="26">
        <f t="shared" si="5"/>
        <v>1816.7</v>
      </c>
      <c r="AN16" s="26">
        <f t="shared" si="5"/>
        <v>2270.3999999999996</v>
      </c>
      <c r="AO16" s="28">
        <f t="shared" si="5"/>
        <v>1765.8000000000002</v>
      </c>
      <c r="AP16" s="26">
        <f t="shared" si="5"/>
        <v>1974.7999999999997</v>
      </c>
      <c r="AQ16" s="26">
        <f t="shared" si="5"/>
        <v>2109.6000000000004</v>
      </c>
      <c r="AR16" s="27">
        <f t="shared" si="5"/>
        <v>2307.8000000000002</v>
      </c>
      <c r="AS16" s="28">
        <f t="shared" si="5"/>
        <v>1935.6000000000001</v>
      </c>
      <c r="AT16" s="26">
        <f t="shared" si="5"/>
        <v>2082</v>
      </c>
      <c r="AU16" s="26">
        <f t="shared" si="5"/>
        <v>2238.4</v>
      </c>
      <c r="AV16" s="27">
        <f t="shared" si="5"/>
        <v>2485.7999999999993</v>
      </c>
      <c r="AW16" s="26">
        <f t="shared" si="5"/>
        <v>2071.3000000000002</v>
      </c>
      <c r="AX16" s="26"/>
      <c r="AY16" s="26"/>
      <c r="BA16" s="29"/>
      <c r="BB16" s="29"/>
      <c r="BC16" s="29"/>
    </row>
    <row r="17" spans="3:55" s="3" customFormat="1" ht="16.5" x14ac:dyDescent="0.3">
      <c r="C17" s="33" t="s">
        <v>22</v>
      </c>
      <c r="D17" s="34">
        <v>21</v>
      </c>
      <c r="E17" s="34">
        <v>96.6</v>
      </c>
      <c r="F17" s="34">
        <v>110.2</v>
      </c>
      <c r="G17" s="34">
        <v>112.5</v>
      </c>
      <c r="H17" s="34">
        <v>132.19999999999999</v>
      </c>
      <c r="I17" s="35">
        <v>121.5</v>
      </c>
      <c r="J17" s="34">
        <v>133.5</v>
      </c>
      <c r="K17" s="34">
        <v>139.19999999999999</v>
      </c>
      <c r="L17" s="60">
        <v>209.3</v>
      </c>
      <c r="M17" s="36">
        <v>215.9</v>
      </c>
      <c r="N17" s="34">
        <v>236.6</v>
      </c>
      <c r="O17" s="34">
        <v>223.5</v>
      </c>
      <c r="P17" s="34">
        <v>237.1</v>
      </c>
      <c r="Q17" s="35">
        <v>224.1</v>
      </c>
      <c r="R17" s="34">
        <v>234.3</v>
      </c>
      <c r="S17" s="37">
        <v>226.8</v>
      </c>
      <c r="T17" s="61">
        <v>256.39999999999998</v>
      </c>
      <c r="U17" s="36">
        <v>233</v>
      </c>
      <c r="V17" s="41">
        <v>258</v>
      </c>
      <c r="W17" s="37">
        <v>237.60000000000002</v>
      </c>
      <c r="X17" s="39">
        <v>264.89999999999998</v>
      </c>
      <c r="Y17" s="35">
        <v>238.4</v>
      </c>
      <c r="Z17" s="37">
        <v>268.39999999999998</v>
      </c>
      <c r="AA17" s="37">
        <v>241.59999999999997</v>
      </c>
      <c r="AB17" s="39">
        <v>264.10000000000002</v>
      </c>
      <c r="AC17" s="35">
        <v>236.1</v>
      </c>
      <c r="AD17" s="34">
        <v>253.1</v>
      </c>
      <c r="AE17" s="37">
        <v>259.00000000000006</v>
      </c>
      <c r="AF17" s="39">
        <v>301.20000000000005</v>
      </c>
      <c r="AG17" s="36">
        <v>263.60000000000002</v>
      </c>
      <c r="AH17" s="37">
        <v>286.10000000000002</v>
      </c>
      <c r="AI17" s="37">
        <v>292.69999999999993</v>
      </c>
      <c r="AJ17" s="40">
        <v>345.19999999999993</v>
      </c>
      <c r="AK17" s="35">
        <v>300</v>
      </c>
      <c r="AL17" s="34">
        <v>318.89999999999998</v>
      </c>
      <c r="AM17" s="37">
        <v>326.70000000000005</v>
      </c>
      <c r="AN17" s="37">
        <v>350.6</v>
      </c>
      <c r="AO17" s="36">
        <v>330.2</v>
      </c>
      <c r="AP17" s="37">
        <v>339.59999999999997</v>
      </c>
      <c r="AQ17" s="42">
        <v>338.30000000000007</v>
      </c>
      <c r="AR17" s="43">
        <v>368.69999999999993</v>
      </c>
      <c r="AS17" s="35">
        <v>347.1</v>
      </c>
      <c r="AT17" s="34">
        <v>362.9</v>
      </c>
      <c r="AU17" s="44">
        <v>364.70000000000005</v>
      </c>
      <c r="AV17" s="45">
        <v>377.59999999999991</v>
      </c>
      <c r="AW17" s="46">
        <v>335.5</v>
      </c>
      <c r="AX17" s="47"/>
      <c r="AY17" s="47"/>
      <c r="BA17" s="29"/>
      <c r="BB17" s="29"/>
      <c r="BC17" s="29"/>
    </row>
    <row r="18" spans="3:55" s="3" customFormat="1" ht="16.5" x14ac:dyDescent="0.3">
      <c r="C18" s="33" t="s">
        <v>23</v>
      </c>
      <c r="D18" s="34">
        <v>22</v>
      </c>
      <c r="E18" s="34">
        <v>113.3</v>
      </c>
      <c r="F18" s="34">
        <v>189.2</v>
      </c>
      <c r="G18" s="34">
        <v>152.1</v>
      </c>
      <c r="H18" s="34">
        <v>223.9</v>
      </c>
      <c r="I18" s="35">
        <v>125.8</v>
      </c>
      <c r="J18" s="34">
        <v>478.8</v>
      </c>
      <c r="K18" s="34">
        <v>466.3</v>
      </c>
      <c r="L18" s="60">
        <v>412.9</v>
      </c>
      <c r="M18" s="36">
        <v>465.7</v>
      </c>
      <c r="N18" s="34">
        <v>493.3</v>
      </c>
      <c r="O18" s="34">
        <v>323.10000000000002</v>
      </c>
      <c r="P18" s="34">
        <v>226.6</v>
      </c>
      <c r="Q18" s="35">
        <v>168.1</v>
      </c>
      <c r="R18" s="34">
        <v>222.3</v>
      </c>
      <c r="S18" s="37">
        <v>206.9</v>
      </c>
      <c r="T18" s="61">
        <v>282.60000000000002</v>
      </c>
      <c r="U18" s="36">
        <v>138.80000000000001</v>
      </c>
      <c r="V18" s="41">
        <v>211.39999999999998</v>
      </c>
      <c r="W18" s="37">
        <v>226.90000000000003</v>
      </c>
      <c r="X18" s="39">
        <v>304.5</v>
      </c>
      <c r="Y18" s="35">
        <v>196.9</v>
      </c>
      <c r="Z18" s="37">
        <v>245.29999999999998</v>
      </c>
      <c r="AA18" s="37">
        <v>252.2</v>
      </c>
      <c r="AB18" s="39">
        <v>294.60000000000002</v>
      </c>
      <c r="AC18" s="35">
        <v>258.5</v>
      </c>
      <c r="AD18" s="34">
        <v>285</v>
      </c>
      <c r="AE18" s="37">
        <v>274.89999999999998</v>
      </c>
      <c r="AF18" s="39">
        <v>242.60000000000002</v>
      </c>
      <c r="AG18" s="36">
        <v>131</v>
      </c>
      <c r="AH18" s="37">
        <v>169.3</v>
      </c>
      <c r="AI18" s="37">
        <v>198.3</v>
      </c>
      <c r="AJ18" s="40">
        <v>267.19999999999993</v>
      </c>
      <c r="AK18" s="35">
        <v>175.7</v>
      </c>
      <c r="AL18" s="34">
        <v>214.60000000000002</v>
      </c>
      <c r="AM18" s="37">
        <v>223.8</v>
      </c>
      <c r="AN18" s="37">
        <v>261.29999999999995</v>
      </c>
      <c r="AO18" s="36">
        <v>180.3</v>
      </c>
      <c r="AP18" s="37">
        <v>232.89999999999998</v>
      </c>
      <c r="AQ18" s="42">
        <v>236.59999999999997</v>
      </c>
      <c r="AR18" s="43">
        <v>296.40000000000009</v>
      </c>
      <c r="AS18" s="35">
        <v>234.1</v>
      </c>
      <c r="AT18" s="34">
        <v>272.10000000000002</v>
      </c>
      <c r="AU18" s="44">
        <v>271.50000000000006</v>
      </c>
      <c r="AV18" s="45">
        <v>340.09999999999991</v>
      </c>
      <c r="AW18" s="46">
        <v>222.1</v>
      </c>
      <c r="AX18" s="47"/>
      <c r="AY18" s="47"/>
      <c r="BA18" s="29"/>
      <c r="BB18" s="29"/>
      <c r="BC18" s="29"/>
    </row>
    <row r="19" spans="3:55" s="3" customFormat="1" ht="16.5" x14ac:dyDescent="0.3">
      <c r="C19" s="33" t="s">
        <v>24</v>
      </c>
      <c r="D19" s="34">
        <v>23</v>
      </c>
      <c r="E19" s="37">
        <v>0</v>
      </c>
      <c r="F19" s="37">
        <v>0</v>
      </c>
      <c r="G19" s="37">
        <v>0</v>
      </c>
      <c r="H19" s="37">
        <v>0</v>
      </c>
      <c r="I19" s="36">
        <v>0</v>
      </c>
      <c r="J19" s="37">
        <v>0</v>
      </c>
      <c r="K19" s="37">
        <v>0</v>
      </c>
      <c r="L19" s="60">
        <v>0</v>
      </c>
      <c r="M19" s="36">
        <v>0</v>
      </c>
      <c r="N19" s="34">
        <v>0</v>
      </c>
      <c r="O19" s="34">
        <v>0</v>
      </c>
      <c r="P19" s="34">
        <v>0</v>
      </c>
      <c r="Q19" s="36">
        <v>0</v>
      </c>
      <c r="R19" s="37">
        <v>0</v>
      </c>
      <c r="S19" s="37">
        <v>0</v>
      </c>
      <c r="T19" s="61">
        <v>0</v>
      </c>
      <c r="U19" s="36">
        <v>0</v>
      </c>
      <c r="V19" s="41">
        <v>0</v>
      </c>
      <c r="W19" s="37">
        <v>0</v>
      </c>
      <c r="X19" s="39">
        <v>0</v>
      </c>
      <c r="Y19" s="35">
        <v>0</v>
      </c>
      <c r="Z19" s="37">
        <v>0</v>
      </c>
      <c r="AA19" s="37">
        <v>0</v>
      </c>
      <c r="AB19" s="39">
        <v>0</v>
      </c>
      <c r="AC19" s="35">
        <v>0</v>
      </c>
      <c r="AD19" s="34">
        <v>0</v>
      </c>
      <c r="AE19" s="37">
        <v>0</v>
      </c>
      <c r="AF19" s="39">
        <v>0</v>
      </c>
      <c r="AG19" s="36">
        <v>0</v>
      </c>
      <c r="AH19" s="37">
        <v>0</v>
      </c>
      <c r="AI19" s="37">
        <v>0</v>
      </c>
      <c r="AJ19" s="40">
        <v>0</v>
      </c>
      <c r="AK19" s="35">
        <v>0</v>
      </c>
      <c r="AL19" s="34">
        <v>0</v>
      </c>
      <c r="AM19" s="37">
        <v>0</v>
      </c>
      <c r="AN19" s="37">
        <v>0</v>
      </c>
      <c r="AO19" s="36">
        <v>0</v>
      </c>
      <c r="AP19" s="37">
        <v>0</v>
      </c>
      <c r="AQ19" s="42">
        <v>0</v>
      </c>
      <c r="AR19" s="43">
        <v>0</v>
      </c>
      <c r="AS19" s="35">
        <v>0</v>
      </c>
      <c r="AT19" s="34">
        <v>0</v>
      </c>
      <c r="AU19" s="44">
        <v>0</v>
      </c>
      <c r="AV19" s="45">
        <v>0</v>
      </c>
      <c r="AW19" s="46">
        <v>0</v>
      </c>
      <c r="AX19" s="47"/>
      <c r="AY19" s="47"/>
      <c r="BA19" s="29"/>
      <c r="BB19" s="29"/>
      <c r="BC19" s="29"/>
    </row>
    <row r="20" spans="3:55" s="3" customFormat="1" ht="16.5" x14ac:dyDescent="0.3">
      <c r="C20" s="33" t="s">
        <v>25</v>
      </c>
      <c r="D20" s="34">
        <v>24</v>
      </c>
      <c r="E20" s="34">
        <v>27</v>
      </c>
      <c r="F20" s="34">
        <v>22</v>
      </c>
      <c r="G20" s="34">
        <v>25.5</v>
      </c>
      <c r="H20" s="34">
        <v>26</v>
      </c>
      <c r="I20" s="35">
        <v>24.3</v>
      </c>
      <c r="J20" s="34">
        <v>24</v>
      </c>
      <c r="K20" s="34">
        <v>24.6</v>
      </c>
      <c r="L20" s="60">
        <v>24.5</v>
      </c>
      <c r="M20" s="36">
        <v>23.2</v>
      </c>
      <c r="N20" s="34">
        <v>22.3</v>
      </c>
      <c r="O20" s="34">
        <v>23.3</v>
      </c>
      <c r="P20" s="34">
        <v>50.5</v>
      </c>
      <c r="Q20" s="35">
        <v>25.3</v>
      </c>
      <c r="R20" s="34">
        <v>54.7</v>
      </c>
      <c r="S20" s="37">
        <v>29.4</v>
      </c>
      <c r="T20" s="61">
        <v>57.8</v>
      </c>
      <c r="U20" s="36">
        <v>32.1</v>
      </c>
      <c r="V20" s="41">
        <v>63.70000000000001</v>
      </c>
      <c r="W20" s="37">
        <v>37.399999999999977</v>
      </c>
      <c r="X20" s="39">
        <v>67.5</v>
      </c>
      <c r="Y20" s="35">
        <v>41.3</v>
      </c>
      <c r="Z20" s="37">
        <v>123.39999999999999</v>
      </c>
      <c r="AA20" s="37">
        <v>45.699999999999989</v>
      </c>
      <c r="AB20" s="39">
        <v>72.300000000000011</v>
      </c>
      <c r="AC20" s="35">
        <v>48.4</v>
      </c>
      <c r="AD20" s="34">
        <v>77.299999999999983</v>
      </c>
      <c r="AE20" s="37">
        <v>46.900000000000034</v>
      </c>
      <c r="AF20" s="39">
        <v>75.699999999999989</v>
      </c>
      <c r="AG20" s="36">
        <v>47.5</v>
      </c>
      <c r="AH20" s="37">
        <v>72.300000000000011</v>
      </c>
      <c r="AI20" s="37">
        <v>48.099999999999994</v>
      </c>
      <c r="AJ20" s="40">
        <v>65.099999999999994</v>
      </c>
      <c r="AK20" s="35">
        <v>52.1</v>
      </c>
      <c r="AL20" s="34">
        <v>67.199999999999989</v>
      </c>
      <c r="AM20" s="37">
        <v>59.59999999999998</v>
      </c>
      <c r="AN20" s="37">
        <v>66.000000000000028</v>
      </c>
      <c r="AO20" s="36">
        <v>73.2</v>
      </c>
      <c r="AP20" s="37">
        <v>83.100000000000009</v>
      </c>
      <c r="AQ20" s="42">
        <v>80.299999999999983</v>
      </c>
      <c r="AR20" s="43">
        <v>90.000000000000028</v>
      </c>
      <c r="AS20" s="35">
        <v>96.6</v>
      </c>
      <c r="AT20" s="34">
        <v>99</v>
      </c>
      <c r="AU20" s="44">
        <v>101.29999999999998</v>
      </c>
      <c r="AV20" s="45">
        <v>100.80000000000001</v>
      </c>
      <c r="AW20" s="46">
        <v>119.69999999999999</v>
      </c>
      <c r="AX20" s="47"/>
      <c r="AY20" s="47"/>
      <c r="BA20" s="29"/>
      <c r="BB20" s="29"/>
      <c r="BC20" s="29"/>
    </row>
    <row r="21" spans="3:55" s="3" customFormat="1" ht="16.5" x14ac:dyDescent="0.3">
      <c r="C21" s="33" t="s">
        <v>26</v>
      </c>
      <c r="D21" s="34">
        <v>25</v>
      </c>
      <c r="E21" s="34">
        <v>53.8</v>
      </c>
      <c r="F21" s="34">
        <v>106.2</v>
      </c>
      <c r="G21" s="34">
        <v>121.4</v>
      </c>
      <c r="H21" s="34">
        <v>137.6</v>
      </c>
      <c r="I21" s="35">
        <v>84.9</v>
      </c>
      <c r="J21" s="34">
        <v>79.400000000000006</v>
      </c>
      <c r="K21" s="34">
        <v>69.5</v>
      </c>
      <c r="L21" s="60">
        <v>33.5</v>
      </c>
      <c r="M21" s="36">
        <v>89.3</v>
      </c>
      <c r="N21" s="34">
        <v>60.2</v>
      </c>
      <c r="O21" s="34">
        <v>70</v>
      </c>
      <c r="P21" s="34">
        <v>143</v>
      </c>
      <c r="Q21" s="35">
        <v>69.599999999999994</v>
      </c>
      <c r="R21" s="34">
        <v>93.6</v>
      </c>
      <c r="S21" s="37">
        <v>119.9</v>
      </c>
      <c r="T21" s="61">
        <v>164.2</v>
      </c>
      <c r="U21" s="36">
        <v>41.4</v>
      </c>
      <c r="V21" s="41">
        <v>50.699999999999996</v>
      </c>
      <c r="W21" s="37">
        <v>47.300000000000011</v>
      </c>
      <c r="X21" s="39">
        <v>56.900000000000006</v>
      </c>
      <c r="Y21" s="35">
        <v>42.8</v>
      </c>
      <c r="Z21" s="37">
        <v>54.2</v>
      </c>
      <c r="AA21" s="37">
        <v>46.400000000000006</v>
      </c>
      <c r="AB21" s="39">
        <v>53.299999999999983</v>
      </c>
      <c r="AC21" s="35">
        <v>61.7</v>
      </c>
      <c r="AD21" s="34">
        <v>57.099999999999994</v>
      </c>
      <c r="AE21" s="37">
        <v>60.3</v>
      </c>
      <c r="AF21" s="39">
        <v>74</v>
      </c>
      <c r="AG21" s="36">
        <v>51.9</v>
      </c>
      <c r="AH21" s="37">
        <v>56.500000000000007</v>
      </c>
      <c r="AI21" s="37">
        <v>58.799999999999983</v>
      </c>
      <c r="AJ21" s="40">
        <v>75.400000000000006</v>
      </c>
      <c r="AK21" s="35">
        <v>54.6</v>
      </c>
      <c r="AL21" s="34">
        <v>60.4</v>
      </c>
      <c r="AM21" s="37">
        <v>70</v>
      </c>
      <c r="AN21" s="37">
        <v>89.5</v>
      </c>
      <c r="AO21" s="36">
        <v>59</v>
      </c>
      <c r="AP21" s="37">
        <v>51.3</v>
      </c>
      <c r="AQ21" s="42">
        <v>63.600000000000009</v>
      </c>
      <c r="AR21" s="43">
        <v>71.799999999999983</v>
      </c>
      <c r="AS21" s="35">
        <v>73</v>
      </c>
      <c r="AT21" s="34">
        <v>80.899999999999977</v>
      </c>
      <c r="AU21" s="44">
        <v>95.30000000000004</v>
      </c>
      <c r="AV21" s="45">
        <v>110.1</v>
      </c>
      <c r="AW21" s="46">
        <v>120.3</v>
      </c>
      <c r="AX21" s="47"/>
      <c r="AY21" s="47"/>
      <c r="BA21" s="29"/>
      <c r="BB21" s="29"/>
      <c r="BC21" s="29"/>
    </row>
    <row r="22" spans="3:55" s="3" customFormat="1" ht="16.5" x14ac:dyDescent="0.3">
      <c r="C22" s="33" t="s">
        <v>27</v>
      </c>
      <c r="D22" s="34">
        <v>26</v>
      </c>
      <c r="E22" s="34">
        <v>13.2</v>
      </c>
      <c r="F22" s="34">
        <v>53.7</v>
      </c>
      <c r="G22" s="34">
        <v>101.1</v>
      </c>
      <c r="H22" s="34">
        <v>54.7</v>
      </c>
      <c r="I22" s="35">
        <v>30.3</v>
      </c>
      <c r="J22" s="34">
        <v>45.8</v>
      </c>
      <c r="K22" s="34">
        <v>36.4</v>
      </c>
      <c r="L22" s="60">
        <v>84.8</v>
      </c>
      <c r="M22" s="36">
        <v>91.4</v>
      </c>
      <c r="N22" s="34">
        <v>209.8</v>
      </c>
      <c r="O22" s="34">
        <v>229.4</v>
      </c>
      <c r="P22" s="34">
        <v>328.3</v>
      </c>
      <c r="Q22" s="35">
        <v>159.9</v>
      </c>
      <c r="R22" s="34">
        <v>214.9</v>
      </c>
      <c r="S22" s="37">
        <v>239.9</v>
      </c>
      <c r="T22" s="61">
        <v>246.5</v>
      </c>
      <c r="U22" s="36">
        <v>277.40000000000003</v>
      </c>
      <c r="V22" s="41">
        <v>344.2</v>
      </c>
      <c r="W22" s="37">
        <v>236.10000000000002</v>
      </c>
      <c r="X22" s="39">
        <v>241.89999999999986</v>
      </c>
      <c r="Y22" s="35">
        <v>225.49999999999997</v>
      </c>
      <c r="Z22" s="37">
        <v>200.30000000000004</v>
      </c>
      <c r="AA22" s="37">
        <v>232.10000000000008</v>
      </c>
      <c r="AB22" s="39">
        <v>562.19999999999982</v>
      </c>
      <c r="AC22" s="35">
        <v>246.4</v>
      </c>
      <c r="AD22" s="34">
        <v>258</v>
      </c>
      <c r="AE22" s="37">
        <v>482.3</v>
      </c>
      <c r="AF22" s="39">
        <v>299.19999999999982</v>
      </c>
      <c r="AG22" s="36">
        <v>198.6</v>
      </c>
      <c r="AH22" s="37">
        <v>171.00000000000003</v>
      </c>
      <c r="AI22" s="37">
        <v>301.39999999999998</v>
      </c>
      <c r="AJ22" s="40">
        <v>412.29999999999995</v>
      </c>
      <c r="AK22" s="35">
        <v>227.79999999999998</v>
      </c>
      <c r="AL22" s="34">
        <v>251.20000000000002</v>
      </c>
      <c r="AM22" s="37">
        <v>240.89999999999998</v>
      </c>
      <c r="AN22" s="37">
        <v>347.9</v>
      </c>
      <c r="AO22" s="36">
        <v>238.1</v>
      </c>
      <c r="AP22" s="37">
        <v>309.5</v>
      </c>
      <c r="AQ22" s="42">
        <v>369.19999999999993</v>
      </c>
      <c r="AR22" s="43">
        <v>354.60000000000014</v>
      </c>
      <c r="AS22" s="35">
        <v>212</v>
      </c>
      <c r="AT22" s="34">
        <v>191.7</v>
      </c>
      <c r="AU22" s="44">
        <v>261.2</v>
      </c>
      <c r="AV22" s="45">
        <v>270.20000000000005</v>
      </c>
      <c r="AW22" s="46">
        <v>189.2</v>
      </c>
      <c r="AX22" s="47"/>
      <c r="AY22" s="47"/>
      <c r="BA22" s="29"/>
      <c r="BB22" s="29"/>
      <c r="BC22" s="29"/>
    </row>
    <row r="23" spans="3:55" s="3" customFormat="1" ht="16.5" x14ac:dyDescent="0.3">
      <c r="C23" s="33" t="s">
        <v>28</v>
      </c>
      <c r="D23" s="34">
        <v>27</v>
      </c>
      <c r="E23" s="34">
        <v>126.4</v>
      </c>
      <c r="F23" s="34">
        <v>133.9</v>
      </c>
      <c r="G23" s="34">
        <v>157.69999999999999</v>
      </c>
      <c r="H23" s="34">
        <v>179.2</v>
      </c>
      <c r="I23" s="35">
        <v>164.2</v>
      </c>
      <c r="J23" s="34">
        <v>161</v>
      </c>
      <c r="K23" s="34">
        <v>160</v>
      </c>
      <c r="L23" s="60">
        <v>407.3</v>
      </c>
      <c r="M23" s="36">
        <v>287.2</v>
      </c>
      <c r="N23" s="34">
        <v>328.4</v>
      </c>
      <c r="O23" s="34">
        <v>315.60000000000002</v>
      </c>
      <c r="P23" s="34">
        <v>354.9</v>
      </c>
      <c r="Q23" s="35">
        <v>334.9</v>
      </c>
      <c r="R23" s="34">
        <v>353.2</v>
      </c>
      <c r="S23" s="37">
        <v>356.4</v>
      </c>
      <c r="T23" s="61">
        <v>375.4</v>
      </c>
      <c r="U23" s="36">
        <v>368.9</v>
      </c>
      <c r="V23" s="41">
        <v>378.20000000000005</v>
      </c>
      <c r="W23" s="37">
        <v>373.6</v>
      </c>
      <c r="X23" s="39">
        <v>360.39999999999986</v>
      </c>
      <c r="Y23" s="35">
        <v>383.6</v>
      </c>
      <c r="Z23" s="37">
        <v>370.9</v>
      </c>
      <c r="AA23" s="37">
        <v>375.09999999999991</v>
      </c>
      <c r="AB23" s="39">
        <v>411.30000000000018</v>
      </c>
      <c r="AC23" s="35">
        <v>413</v>
      </c>
      <c r="AD23" s="34">
        <v>398.20000000000005</v>
      </c>
      <c r="AE23" s="37">
        <v>432.70000000000005</v>
      </c>
      <c r="AF23" s="39">
        <v>466.39999999999986</v>
      </c>
      <c r="AG23" s="36">
        <v>445</v>
      </c>
      <c r="AH23" s="37">
        <v>478.20000000000005</v>
      </c>
      <c r="AI23" s="37">
        <v>538</v>
      </c>
      <c r="AJ23" s="40">
        <v>621.79999999999995</v>
      </c>
      <c r="AK23" s="35">
        <v>599</v>
      </c>
      <c r="AL23" s="34">
        <v>627</v>
      </c>
      <c r="AM23" s="37">
        <v>641.29999999999995</v>
      </c>
      <c r="AN23" s="37">
        <v>680.39999999999986</v>
      </c>
      <c r="AO23" s="36">
        <v>656.6</v>
      </c>
      <c r="AP23" s="37">
        <v>685.99999999999989</v>
      </c>
      <c r="AQ23" s="42">
        <v>722.70000000000027</v>
      </c>
      <c r="AR23" s="43">
        <v>737.09999999999991</v>
      </c>
      <c r="AS23" s="35">
        <v>741.9</v>
      </c>
      <c r="AT23" s="34">
        <v>762.50000000000011</v>
      </c>
      <c r="AU23" s="44">
        <v>799.5</v>
      </c>
      <c r="AV23" s="45">
        <v>846.19999999999982</v>
      </c>
      <c r="AW23" s="46">
        <v>807.2</v>
      </c>
      <c r="AX23" s="47"/>
      <c r="AY23" s="47"/>
      <c r="BA23" s="29"/>
      <c r="BB23" s="29"/>
      <c r="BC23" s="29"/>
    </row>
    <row r="24" spans="3:55" s="3" customFormat="1" ht="16.5" x14ac:dyDescent="0.3">
      <c r="C24" s="33" t="s">
        <v>29</v>
      </c>
      <c r="D24" s="34">
        <v>28</v>
      </c>
      <c r="E24" s="34">
        <v>48.1</v>
      </c>
      <c r="F24" s="34">
        <v>48.6</v>
      </c>
      <c r="G24" s="34">
        <v>50.7</v>
      </c>
      <c r="H24" s="34">
        <v>52.6</v>
      </c>
      <c r="I24" s="35">
        <v>51.8</v>
      </c>
      <c r="J24" s="34">
        <v>53.3</v>
      </c>
      <c r="K24" s="34">
        <v>84.8</v>
      </c>
      <c r="L24" s="60">
        <v>158.30000000000001</v>
      </c>
      <c r="M24" s="36">
        <v>87.6</v>
      </c>
      <c r="N24" s="34">
        <v>119.1</v>
      </c>
      <c r="O24" s="34">
        <v>131.5</v>
      </c>
      <c r="P24" s="34">
        <v>167.9</v>
      </c>
      <c r="Q24" s="35">
        <v>137.1</v>
      </c>
      <c r="R24" s="34">
        <v>135.4</v>
      </c>
      <c r="S24" s="37">
        <v>167.8</v>
      </c>
      <c r="T24" s="61">
        <v>209.8</v>
      </c>
      <c r="U24" s="36">
        <v>129.9</v>
      </c>
      <c r="V24" s="41">
        <v>138.29999999999998</v>
      </c>
      <c r="W24" s="37">
        <v>140.59999999999997</v>
      </c>
      <c r="X24" s="39">
        <v>204.89999999999998</v>
      </c>
      <c r="Y24" s="35">
        <v>132.6</v>
      </c>
      <c r="Z24" s="37">
        <v>141.1</v>
      </c>
      <c r="AA24" s="37">
        <v>186.89999999999998</v>
      </c>
      <c r="AB24" s="39">
        <v>224.40000000000003</v>
      </c>
      <c r="AC24" s="35">
        <v>178.2</v>
      </c>
      <c r="AD24" s="34">
        <v>201.3</v>
      </c>
      <c r="AE24" s="37">
        <v>334.9</v>
      </c>
      <c r="AF24" s="39">
        <v>319.10000000000002</v>
      </c>
      <c r="AG24" s="36">
        <v>217.1</v>
      </c>
      <c r="AH24" s="37">
        <v>230.99999999999997</v>
      </c>
      <c r="AI24" s="37">
        <v>143.80000000000001</v>
      </c>
      <c r="AJ24" s="40">
        <v>358.4</v>
      </c>
      <c r="AK24" s="35">
        <v>213.2</v>
      </c>
      <c r="AL24" s="34">
        <v>230.7</v>
      </c>
      <c r="AM24" s="37">
        <v>254.40000000000009</v>
      </c>
      <c r="AN24" s="37">
        <v>474.69999999999993</v>
      </c>
      <c r="AO24" s="36">
        <v>228.4</v>
      </c>
      <c r="AP24" s="37">
        <v>272.39999999999998</v>
      </c>
      <c r="AQ24" s="42">
        <v>298.90000000000009</v>
      </c>
      <c r="AR24" s="43">
        <v>389.20000000000005</v>
      </c>
      <c r="AS24" s="35">
        <v>230.9</v>
      </c>
      <c r="AT24" s="34">
        <v>312.90000000000009</v>
      </c>
      <c r="AU24" s="44">
        <v>344.9</v>
      </c>
      <c r="AV24" s="45">
        <v>440.79999999999995</v>
      </c>
      <c r="AW24" s="46">
        <v>277.3</v>
      </c>
      <c r="AX24" s="47"/>
      <c r="AY24" s="47"/>
      <c r="BA24" s="29"/>
      <c r="BB24" s="29"/>
      <c r="BC24" s="29"/>
    </row>
    <row r="25" spans="3:55" s="3" customFormat="1" ht="13.5" x14ac:dyDescent="0.25">
      <c r="C25" s="62" t="s">
        <v>30</v>
      </c>
      <c r="D25" s="34"/>
      <c r="E25" s="26">
        <f>E5-E16</f>
        <v>215</v>
      </c>
      <c r="F25" s="26">
        <f t="shared" ref="F25:AI25" si="6">F5-F16</f>
        <v>89.800000000000068</v>
      </c>
      <c r="G25" s="26">
        <f t="shared" si="6"/>
        <v>174</v>
      </c>
      <c r="H25" s="26">
        <f t="shared" si="6"/>
        <v>145.0999999999998</v>
      </c>
      <c r="I25" s="28">
        <f t="shared" si="6"/>
        <v>426.10000000000014</v>
      </c>
      <c r="J25" s="26">
        <f t="shared" si="6"/>
        <v>-65.699999999999818</v>
      </c>
      <c r="K25" s="26">
        <f t="shared" si="6"/>
        <v>133.29999999999995</v>
      </c>
      <c r="L25" s="26">
        <f t="shared" si="6"/>
        <v>-90.099999999999909</v>
      </c>
      <c r="M25" s="28">
        <f t="shared" si="6"/>
        <v>-20.699999999999818</v>
      </c>
      <c r="N25" s="26">
        <f t="shared" si="6"/>
        <v>-169.99999999999977</v>
      </c>
      <c r="O25" s="26">
        <f t="shared" si="6"/>
        <v>-77.900000000000318</v>
      </c>
      <c r="P25" s="26">
        <f t="shared" si="6"/>
        <v>231.59999999999968</v>
      </c>
      <c r="Q25" s="28">
        <f t="shared" si="6"/>
        <v>72.899999999999864</v>
      </c>
      <c r="R25" s="26">
        <f t="shared" si="6"/>
        <v>-280.70000000000005</v>
      </c>
      <c r="S25" s="26">
        <f t="shared" si="6"/>
        <v>-134.09999999999991</v>
      </c>
      <c r="T25" s="27">
        <f t="shared" si="6"/>
        <v>-108.29999999999973</v>
      </c>
      <c r="U25" s="28">
        <f t="shared" si="6"/>
        <v>-5.2999999999997272</v>
      </c>
      <c r="V25" s="26">
        <f t="shared" si="6"/>
        <v>-143.40000000000009</v>
      </c>
      <c r="W25" s="26">
        <f t="shared" si="6"/>
        <v>89.700000000000273</v>
      </c>
      <c r="X25" s="27">
        <f t="shared" si="6"/>
        <v>14</v>
      </c>
      <c r="Y25" s="28">
        <f t="shared" si="6"/>
        <v>410.60000000000014</v>
      </c>
      <c r="Z25" s="26">
        <f t="shared" si="6"/>
        <v>70.299999999999955</v>
      </c>
      <c r="AA25" s="26">
        <f t="shared" si="6"/>
        <v>160.29999999999995</v>
      </c>
      <c r="AB25" s="27">
        <f t="shared" si="6"/>
        <v>-179.30000000000041</v>
      </c>
      <c r="AC25" s="28">
        <f t="shared" si="6"/>
        <v>230.10000000000014</v>
      </c>
      <c r="AD25" s="26">
        <f t="shared" si="6"/>
        <v>94.300000000000182</v>
      </c>
      <c r="AE25" s="26">
        <f t="shared" si="6"/>
        <v>-12.700000000000045</v>
      </c>
      <c r="AF25" s="27">
        <f t="shared" si="6"/>
        <v>105.00000000000023</v>
      </c>
      <c r="AG25" s="28">
        <f t="shared" si="6"/>
        <v>291.20000000000027</v>
      </c>
      <c r="AH25" s="26">
        <f t="shared" si="6"/>
        <v>60.199999999999818</v>
      </c>
      <c r="AI25" s="26">
        <f t="shared" si="6"/>
        <v>164.30000000000018</v>
      </c>
      <c r="AJ25" s="27">
        <v>-221.79999999999973</v>
      </c>
      <c r="AK25" s="28">
        <f t="shared" ref="AK25:AW25" si="7">AK5-AK16</f>
        <v>79.5</v>
      </c>
      <c r="AL25" s="26">
        <f t="shared" si="7"/>
        <v>-74.800000000000182</v>
      </c>
      <c r="AM25" s="26">
        <f t="shared" si="7"/>
        <v>148.79999999999995</v>
      </c>
      <c r="AN25" s="26">
        <f t="shared" si="7"/>
        <v>-198.40000000000055</v>
      </c>
      <c r="AO25" s="28">
        <f t="shared" si="7"/>
        <v>185.29999999999995</v>
      </c>
      <c r="AP25" s="26">
        <f t="shared" si="7"/>
        <v>-98.499999999999545</v>
      </c>
      <c r="AQ25" s="26">
        <f t="shared" si="7"/>
        <v>88.499999999999091</v>
      </c>
      <c r="AR25" s="27">
        <f t="shared" si="7"/>
        <v>-162.80000000000018</v>
      </c>
      <c r="AS25" s="28">
        <f t="shared" si="7"/>
        <v>114.70000000000005</v>
      </c>
      <c r="AT25" s="26">
        <f t="shared" si="7"/>
        <v>-176.10000000000014</v>
      </c>
      <c r="AU25" s="26">
        <f t="shared" si="7"/>
        <v>90.599999999999909</v>
      </c>
      <c r="AV25" s="27">
        <f t="shared" si="7"/>
        <v>-190.99999999999864</v>
      </c>
      <c r="AW25" s="26">
        <f t="shared" si="7"/>
        <v>355.40000000000009</v>
      </c>
      <c r="AX25" s="26"/>
      <c r="AY25" s="26"/>
      <c r="BA25" s="29"/>
      <c r="BB25" s="29"/>
      <c r="BC25" s="29"/>
    </row>
    <row r="26" spans="3:55" s="3" customFormat="1" ht="13.5" x14ac:dyDescent="0.25">
      <c r="C26" s="63" t="s">
        <v>31</v>
      </c>
      <c r="D26" s="22">
        <v>31</v>
      </c>
      <c r="E26" s="22">
        <v>69.8</v>
      </c>
      <c r="F26" s="22">
        <v>54.4</v>
      </c>
      <c r="G26" s="22">
        <v>23.4</v>
      </c>
      <c r="H26" s="22">
        <v>131.1</v>
      </c>
      <c r="I26" s="21">
        <v>200.6</v>
      </c>
      <c r="J26" s="22">
        <v>-52.6</v>
      </c>
      <c r="K26" s="22">
        <v>-41.699999999999932</v>
      </c>
      <c r="L26" s="22">
        <v>167.7</v>
      </c>
      <c r="M26" s="30">
        <v>-19</v>
      </c>
      <c r="N26" s="22">
        <v>-132.9</v>
      </c>
      <c r="O26" s="22">
        <v>198</v>
      </c>
      <c r="P26" s="22">
        <v>278.60000000000002</v>
      </c>
      <c r="Q26" s="21">
        <v>98.5</v>
      </c>
      <c r="R26" s="22">
        <v>148.9</v>
      </c>
      <c r="S26" s="31">
        <v>225.2</v>
      </c>
      <c r="T26" s="54">
        <v>274.2</v>
      </c>
      <c r="U26" s="30">
        <v>65.3</v>
      </c>
      <c r="V26" s="22">
        <v>188.7</v>
      </c>
      <c r="W26" s="31">
        <v>255.3</v>
      </c>
      <c r="X26" s="20">
        <v>364.2999999999999</v>
      </c>
      <c r="Y26" s="21">
        <v>205.6</v>
      </c>
      <c r="Z26" s="22">
        <v>202.49999999999997</v>
      </c>
      <c r="AA26" s="31">
        <v>228.2999999999999</v>
      </c>
      <c r="AB26" s="20">
        <v>119.4000000000002</v>
      </c>
      <c r="AC26" s="21">
        <v>38.099999999999987</v>
      </c>
      <c r="AD26" s="31">
        <v>73.000000000000028</v>
      </c>
      <c r="AE26" s="31">
        <v>205.59999999999997</v>
      </c>
      <c r="AF26" s="20">
        <v>221.00000000000006</v>
      </c>
      <c r="AG26" s="30">
        <v>56.2</v>
      </c>
      <c r="AH26" s="31">
        <v>101.69999999999997</v>
      </c>
      <c r="AI26" s="31">
        <v>198</v>
      </c>
      <c r="AJ26" s="32">
        <v>334.3</v>
      </c>
      <c r="AK26" s="21">
        <v>27.799999999999997</v>
      </c>
      <c r="AL26" s="22">
        <v>153.40000000000003</v>
      </c>
      <c r="AM26" s="31">
        <v>154.19999999999999</v>
      </c>
      <c r="AN26" s="31">
        <v>282.3</v>
      </c>
      <c r="AO26" s="30">
        <v>41.699999999999989</v>
      </c>
      <c r="AP26" s="31">
        <v>62.5</v>
      </c>
      <c r="AQ26" s="53">
        <v>100.4</v>
      </c>
      <c r="AR26" s="64">
        <v>188.2</v>
      </c>
      <c r="AS26" s="21">
        <v>57.600000000000009</v>
      </c>
      <c r="AT26" s="22">
        <v>92.500000000000014</v>
      </c>
      <c r="AU26" s="56">
        <v>133.69999999999993</v>
      </c>
      <c r="AV26" s="57">
        <v>132.29999999999995</v>
      </c>
      <c r="AW26" s="26">
        <v>83.8</v>
      </c>
      <c r="AX26" s="47"/>
      <c r="AY26" s="47"/>
      <c r="BA26" s="29"/>
      <c r="BB26" s="29"/>
      <c r="BC26" s="29"/>
    </row>
    <row r="27" spans="3:55" s="3" customFormat="1" ht="13.5" x14ac:dyDescent="0.25">
      <c r="C27" s="65" t="s">
        <v>32</v>
      </c>
      <c r="D27" s="34"/>
      <c r="E27" s="24">
        <f t="shared" ref="E27:AW27" si="8">E5-E16-E26</f>
        <v>145.19999999999999</v>
      </c>
      <c r="F27" s="24">
        <f t="shared" si="8"/>
        <v>35.40000000000007</v>
      </c>
      <c r="G27" s="24">
        <f t="shared" si="8"/>
        <v>150.6</v>
      </c>
      <c r="H27" s="24">
        <f t="shared" si="8"/>
        <v>13.999999999999801</v>
      </c>
      <c r="I27" s="25">
        <f t="shared" si="8"/>
        <v>225.50000000000014</v>
      </c>
      <c r="J27" s="24">
        <f t="shared" si="8"/>
        <v>-13.099999999999817</v>
      </c>
      <c r="K27" s="24">
        <f t="shared" si="8"/>
        <v>174.99999999999989</v>
      </c>
      <c r="L27" s="24">
        <f t="shared" si="8"/>
        <v>-257.7999999999999</v>
      </c>
      <c r="M27" s="25">
        <f t="shared" si="8"/>
        <v>-1.6999999999998181</v>
      </c>
      <c r="N27" s="24">
        <f t="shared" si="8"/>
        <v>-37.099999999999767</v>
      </c>
      <c r="O27" s="26">
        <f t="shared" si="8"/>
        <v>-275.90000000000032</v>
      </c>
      <c r="P27" s="26">
        <f t="shared" si="8"/>
        <v>-47.000000000000341</v>
      </c>
      <c r="Q27" s="28">
        <f t="shared" si="8"/>
        <v>-25.600000000000136</v>
      </c>
      <c r="R27" s="26">
        <f t="shared" si="8"/>
        <v>-429.6</v>
      </c>
      <c r="S27" s="26">
        <f t="shared" si="8"/>
        <v>-359.2999999999999</v>
      </c>
      <c r="T27" s="27">
        <f t="shared" si="8"/>
        <v>-382.49999999999972</v>
      </c>
      <c r="U27" s="28">
        <f t="shared" si="8"/>
        <v>-70.599999999999724</v>
      </c>
      <c r="V27" s="26">
        <f t="shared" si="8"/>
        <v>-332.10000000000008</v>
      </c>
      <c r="W27" s="26">
        <f t="shared" si="8"/>
        <v>-165.59999999999974</v>
      </c>
      <c r="X27" s="27">
        <f t="shared" si="8"/>
        <v>-350.2999999999999</v>
      </c>
      <c r="Y27" s="28">
        <f t="shared" si="8"/>
        <v>205.00000000000014</v>
      </c>
      <c r="Z27" s="26">
        <f t="shared" si="8"/>
        <v>-132.20000000000002</v>
      </c>
      <c r="AA27" s="26">
        <f t="shared" si="8"/>
        <v>-67.999999999999943</v>
      </c>
      <c r="AB27" s="27">
        <f t="shared" si="8"/>
        <v>-298.70000000000061</v>
      </c>
      <c r="AC27" s="28">
        <f t="shared" si="8"/>
        <v>192.00000000000014</v>
      </c>
      <c r="AD27" s="26">
        <f t="shared" si="8"/>
        <v>21.300000000000153</v>
      </c>
      <c r="AE27" s="26">
        <f t="shared" si="8"/>
        <v>-218.3</v>
      </c>
      <c r="AF27" s="27">
        <f t="shared" si="8"/>
        <v>-115.99999999999983</v>
      </c>
      <c r="AG27" s="28">
        <f t="shared" si="8"/>
        <v>235.00000000000028</v>
      </c>
      <c r="AH27" s="26">
        <f t="shared" si="8"/>
        <v>-41.500000000000156</v>
      </c>
      <c r="AI27" s="26">
        <f t="shared" si="8"/>
        <v>-33.699999999999818</v>
      </c>
      <c r="AJ27" s="32">
        <v>-556.09999999999968</v>
      </c>
      <c r="AK27" s="30">
        <f t="shared" si="8"/>
        <v>51.7</v>
      </c>
      <c r="AL27" s="31">
        <f t="shared" si="8"/>
        <v>-228.20000000000022</v>
      </c>
      <c r="AM27" s="31">
        <f t="shared" si="8"/>
        <v>-5.4000000000000341</v>
      </c>
      <c r="AN27" s="31">
        <f t="shared" si="8"/>
        <v>-480.70000000000056</v>
      </c>
      <c r="AO27" s="30">
        <f t="shared" si="8"/>
        <v>143.59999999999997</v>
      </c>
      <c r="AP27" s="31">
        <f t="shared" si="8"/>
        <v>-160.99999999999955</v>
      </c>
      <c r="AQ27" s="31">
        <f t="shared" si="8"/>
        <v>-11.900000000000915</v>
      </c>
      <c r="AR27" s="32">
        <f t="shared" si="8"/>
        <v>-351.00000000000017</v>
      </c>
      <c r="AS27" s="30">
        <f t="shared" si="8"/>
        <v>57.100000000000037</v>
      </c>
      <c r="AT27" s="31">
        <f t="shared" si="8"/>
        <v>-268.60000000000014</v>
      </c>
      <c r="AU27" s="31">
        <f t="shared" si="8"/>
        <v>-43.100000000000023</v>
      </c>
      <c r="AV27" s="32">
        <f t="shared" si="8"/>
        <v>-323.29999999999859</v>
      </c>
      <c r="AW27" s="31">
        <f t="shared" si="8"/>
        <v>271.60000000000008</v>
      </c>
      <c r="AX27" s="47"/>
      <c r="AY27" s="47"/>
      <c r="BA27" s="29"/>
      <c r="BB27" s="29"/>
      <c r="BC27" s="29"/>
    </row>
    <row r="28" spans="3:55" s="3" customFormat="1" ht="23.25" customHeight="1" x14ac:dyDescent="0.3">
      <c r="C28" s="66" t="s">
        <v>33</v>
      </c>
      <c r="D28" s="22">
        <v>32</v>
      </c>
      <c r="E28" s="22">
        <v>133</v>
      </c>
      <c r="F28" s="22">
        <v>10.3</v>
      </c>
      <c r="G28" s="22">
        <v>136.9</v>
      </c>
      <c r="H28" s="22">
        <v>-15.8</v>
      </c>
      <c r="I28" s="21">
        <v>235.2</v>
      </c>
      <c r="J28" s="22">
        <v>-43.5</v>
      </c>
      <c r="K28" s="22">
        <v>216.7</v>
      </c>
      <c r="L28" s="22">
        <v>-264.3</v>
      </c>
      <c r="M28" s="21">
        <f t="shared" ref="M28:AW28" si="9">SUM(M29:M35)</f>
        <v>4.5999999999999996</v>
      </c>
      <c r="N28" s="22">
        <f t="shared" si="9"/>
        <v>528.70000000000005</v>
      </c>
      <c r="O28" s="22">
        <f t="shared" si="9"/>
        <v>-62.400000000000077</v>
      </c>
      <c r="P28" s="22">
        <f t="shared" si="9"/>
        <v>129.60000000000002</v>
      </c>
      <c r="Q28" s="21">
        <f t="shared" si="9"/>
        <v>-179.2</v>
      </c>
      <c r="R28" s="22">
        <f t="shared" si="9"/>
        <v>-402.5</v>
      </c>
      <c r="S28" s="22">
        <f t="shared" si="9"/>
        <v>-9.7000000000000028</v>
      </c>
      <c r="T28" s="20">
        <f t="shared" si="9"/>
        <v>91.9</v>
      </c>
      <c r="U28" s="21">
        <f t="shared" si="9"/>
        <v>390.7</v>
      </c>
      <c r="V28" s="22">
        <f t="shared" si="9"/>
        <v>-259.50000000000006</v>
      </c>
      <c r="W28" s="22">
        <f t="shared" si="9"/>
        <v>192.29999999999995</v>
      </c>
      <c r="X28" s="20">
        <f t="shared" si="9"/>
        <v>33.900000000000091</v>
      </c>
      <c r="Y28" s="21">
        <f t="shared" si="9"/>
        <v>254.79999999999995</v>
      </c>
      <c r="Z28" s="22">
        <f t="shared" si="9"/>
        <v>71.900000000000034</v>
      </c>
      <c r="AA28" s="22">
        <f t="shared" si="9"/>
        <v>36.900000000000006</v>
      </c>
      <c r="AB28" s="20">
        <f t="shared" si="9"/>
        <v>-74.299999999999983</v>
      </c>
      <c r="AC28" s="21">
        <f t="shared" si="9"/>
        <v>247.6</v>
      </c>
      <c r="AD28" s="22">
        <f t="shared" si="9"/>
        <v>144.5</v>
      </c>
      <c r="AE28" s="31">
        <f>SUM(AE29:AE35)</f>
        <v>100.1</v>
      </c>
      <c r="AF28" s="20">
        <f t="shared" si="9"/>
        <v>-4.4000000000000341</v>
      </c>
      <c r="AG28" s="21">
        <f t="shared" si="9"/>
        <v>303.8</v>
      </c>
      <c r="AH28" s="22">
        <f t="shared" si="9"/>
        <v>-164.20000000000002</v>
      </c>
      <c r="AI28" s="22">
        <f t="shared" si="9"/>
        <v>13.500000000000032</v>
      </c>
      <c r="AJ28" s="20">
        <v>-325.30000000000007</v>
      </c>
      <c r="AK28" s="21">
        <f t="shared" si="9"/>
        <v>208.6</v>
      </c>
      <c r="AL28" s="22">
        <f t="shared" si="9"/>
        <v>-172.7</v>
      </c>
      <c r="AM28" s="22">
        <f t="shared" si="9"/>
        <v>378.4</v>
      </c>
      <c r="AN28" s="22">
        <f t="shared" si="9"/>
        <v>-66.90000000000002</v>
      </c>
      <c r="AO28" s="21">
        <f t="shared" si="9"/>
        <v>278.8</v>
      </c>
      <c r="AP28" s="22">
        <f t="shared" si="9"/>
        <v>259</v>
      </c>
      <c r="AQ28" s="22">
        <f t="shared" si="9"/>
        <v>66.100000000000037</v>
      </c>
      <c r="AR28" s="20">
        <f t="shared" si="9"/>
        <v>-43.000000000000057</v>
      </c>
      <c r="AS28" s="21">
        <f t="shared" si="9"/>
        <v>32.200000000000024</v>
      </c>
      <c r="AT28" s="22">
        <f t="shared" si="9"/>
        <v>-112.39999999999999</v>
      </c>
      <c r="AU28" s="22">
        <f t="shared" si="9"/>
        <v>199.6</v>
      </c>
      <c r="AV28" s="20">
        <f t="shared" si="9"/>
        <v>369.30000000000007</v>
      </c>
      <c r="AW28" s="22">
        <f t="shared" si="9"/>
        <v>351.59999999999997</v>
      </c>
      <c r="AX28" s="47"/>
      <c r="AY28" s="47"/>
      <c r="BA28" s="29"/>
      <c r="BB28" s="29"/>
      <c r="BC28" s="29"/>
    </row>
    <row r="29" spans="3:55" s="5" customFormat="1" ht="21.75" customHeight="1" x14ac:dyDescent="0.3">
      <c r="C29" s="49" t="s">
        <v>34</v>
      </c>
      <c r="D29" s="22">
        <v>3202</v>
      </c>
      <c r="E29" s="22">
        <v>56.7</v>
      </c>
      <c r="F29" s="22">
        <v>-36.1</v>
      </c>
      <c r="G29" s="22">
        <v>137.19999999999999</v>
      </c>
      <c r="H29" s="22">
        <v>-53.3</v>
      </c>
      <c r="I29" s="21">
        <v>168.7</v>
      </c>
      <c r="J29" s="22">
        <v>-93.8</v>
      </c>
      <c r="K29" s="22">
        <v>147.30000000000001</v>
      </c>
      <c r="L29" s="22">
        <v>-134.4</v>
      </c>
      <c r="M29" s="21">
        <f t="shared" ref="M29:N35" si="10">M37+M44</f>
        <v>-12.9</v>
      </c>
      <c r="N29" s="22">
        <f t="shared" si="10"/>
        <v>-37</v>
      </c>
      <c r="O29" s="31">
        <f>O37+O44</f>
        <v>-113.4</v>
      </c>
      <c r="P29" s="31">
        <f t="shared" ref="O29:Q35" si="11">P37+P44</f>
        <v>579.5</v>
      </c>
      <c r="Q29" s="21">
        <v>-107</v>
      </c>
      <c r="R29" s="22">
        <v>-378</v>
      </c>
      <c r="S29" s="31">
        <v>-38.200000000000003</v>
      </c>
      <c r="T29" s="54">
        <v>120.5</v>
      </c>
      <c r="U29" s="30">
        <f>SUM(U37,U45)</f>
        <v>396.4</v>
      </c>
      <c r="V29" s="31">
        <f>SUM(V37,V45)</f>
        <v>-268.8</v>
      </c>
      <c r="W29" s="31">
        <f>SUM(W37,W45)</f>
        <v>125.69999999999995</v>
      </c>
      <c r="X29" s="31">
        <f>SUM(X37,X45)</f>
        <v>-144.2999999999999</v>
      </c>
      <c r="Y29" s="21">
        <v>228.29999999999995</v>
      </c>
      <c r="Z29" s="31">
        <v>27.700000000000045</v>
      </c>
      <c r="AA29" s="31">
        <v>-15.199999999999989</v>
      </c>
      <c r="AB29" s="32">
        <v>-237.8</v>
      </c>
      <c r="AC29" s="30">
        <v>227.7</v>
      </c>
      <c r="AD29" s="31">
        <v>87</v>
      </c>
      <c r="AE29" s="31">
        <v>-86.5</v>
      </c>
      <c r="AF29" s="20">
        <v>-49.699999999999989</v>
      </c>
      <c r="AG29" s="30">
        <v>230.40000000000003</v>
      </c>
      <c r="AH29" s="31">
        <v>-198.80000000000004</v>
      </c>
      <c r="AI29" s="31">
        <v>-19.199999999999978</v>
      </c>
      <c r="AJ29" s="32">
        <v>-399.20000000000005</v>
      </c>
      <c r="AK29" s="30">
        <f>AK37+AK45</f>
        <v>196.7</v>
      </c>
      <c r="AL29" s="31">
        <f>AL37+AL45</f>
        <v>-184.7</v>
      </c>
      <c r="AM29" s="31">
        <f>AM37+AM45</f>
        <v>326.7</v>
      </c>
      <c r="AN29" s="31">
        <f>AN37+AN45</f>
        <v>-191.40000000000003</v>
      </c>
      <c r="AO29" s="30">
        <v>208.60000000000002</v>
      </c>
      <c r="AP29" s="31">
        <v>180.5</v>
      </c>
      <c r="AQ29" s="53">
        <v>-39.899999999999977</v>
      </c>
      <c r="AR29" s="64">
        <v>-161.20000000000005</v>
      </c>
      <c r="AS29" s="21">
        <v>-72.399999999999977</v>
      </c>
      <c r="AT29" s="22">
        <v>-178.7</v>
      </c>
      <c r="AU29" s="56">
        <v>70.5</v>
      </c>
      <c r="AV29" s="57">
        <v>262.40000000000003</v>
      </c>
      <c r="AW29" s="58">
        <v>225</v>
      </c>
      <c r="AX29" s="47"/>
      <c r="AY29" s="47"/>
      <c r="BA29" s="29"/>
      <c r="BB29" s="29"/>
      <c r="BC29" s="29"/>
    </row>
    <row r="30" spans="3:55" s="5" customFormat="1" ht="24.75" customHeight="1" x14ac:dyDescent="0.3">
      <c r="C30" s="49" t="s">
        <v>35</v>
      </c>
      <c r="D30" s="22">
        <v>3203</v>
      </c>
      <c r="E30" s="31">
        <v>0</v>
      </c>
      <c r="F30" s="31">
        <v>0</v>
      </c>
      <c r="G30" s="31">
        <v>0</v>
      </c>
      <c r="H30" s="31">
        <v>0</v>
      </c>
      <c r="I30" s="30">
        <v>0</v>
      </c>
      <c r="J30" s="31">
        <v>0</v>
      </c>
      <c r="K30" s="31">
        <v>0</v>
      </c>
      <c r="L30" s="31">
        <v>0</v>
      </c>
      <c r="M30" s="30">
        <f t="shared" si="10"/>
        <v>0</v>
      </c>
      <c r="N30" s="31">
        <f t="shared" si="10"/>
        <v>0</v>
      </c>
      <c r="O30" s="31">
        <f t="shared" si="11"/>
        <v>0</v>
      </c>
      <c r="P30" s="31">
        <f t="shared" si="11"/>
        <v>0</v>
      </c>
      <c r="Q30" s="21">
        <v>0</v>
      </c>
      <c r="R30" s="22">
        <v>0</v>
      </c>
      <c r="S30" s="31">
        <v>0</v>
      </c>
      <c r="T30" s="54">
        <v>0</v>
      </c>
      <c r="U30" s="30">
        <f t="shared" ref="U30:X35" si="12">SUM(U38,U46)</f>
        <v>0</v>
      </c>
      <c r="V30" s="31">
        <f t="shared" si="12"/>
        <v>0</v>
      </c>
      <c r="W30" s="31">
        <f t="shared" si="12"/>
        <v>0</v>
      </c>
      <c r="X30" s="31">
        <f t="shared" si="12"/>
        <v>0</v>
      </c>
      <c r="Y30" s="21">
        <v>0</v>
      </c>
      <c r="Z30" s="31">
        <v>0</v>
      </c>
      <c r="AA30" s="31">
        <v>0</v>
      </c>
      <c r="AB30" s="32">
        <v>0</v>
      </c>
      <c r="AC30" s="30">
        <v>0</v>
      </c>
      <c r="AD30" s="31">
        <v>0</v>
      </c>
      <c r="AE30" s="31">
        <v>0</v>
      </c>
      <c r="AF30" s="20">
        <v>0</v>
      </c>
      <c r="AG30" s="30">
        <v>0</v>
      </c>
      <c r="AH30" s="31">
        <v>0</v>
      </c>
      <c r="AI30" s="31">
        <v>0</v>
      </c>
      <c r="AJ30" s="32">
        <v>0</v>
      </c>
      <c r="AK30" s="30">
        <f t="shared" ref="AK30:AN35" si="13">AK38+AK46</f>
        <v>0</v>
      </c>
      <c r="AL30" s="31">
        <f t="shared" si="13"/>
        <v>0</v>
      </c>
      <c r="AM30" s="31">
        <f t="shared" si="13"/>
        <v>0</v>
      </c>
      <c r="AN30" s="31">
        <f t="shared" si="13"/>
        <v>0</v>
      </c>
      <c r="AO30" s="30">
        <v>0</v>
      </c>
      <c r="AP30" s="31">
        <v>0</v>
      </c>
      <c r="AQ30" s="53">
        <v>0</v>
      </c>
      <c r="AR30" s="64">
        <v>0</v>
      </c>
      <c r="AS30" s="21">
        <v>0</v>
      </c>
      <c r="AT30" s="22">
        <v>0</v>
      </c>
      <c r="AU30" s="56">
        <v>0</v>
      </c>
      <c r="AV30" s="57">
        <v>0</v>
      </c>
      <c r="AW30" s="58">
        <v>0</v>
      </c>
      <c r="AX30" s="47"/>
      <c r="AY30" s="47"/>
      <c r="BA30" s="29"/>
      <c r="BB30" s="29"/>
      <c r="BC30" s="29"/>
    </row>
    <row r="31" spans="3:55" s="5" customFormat="1" ht="19.5" customHeight="1" x14ac:dyDescent="0.3">
      <c r="C31" s="49" t="s">
        <v>36</v>
      </c>
      <c r="D31" s="22">
        <v>3204</v>
      </c>
      <c r="E31" s="22">
        <v>76.3</v>
      </c>
      <c r="F31" s="22">
        <v>46.4</v>
      </c>
      <c r="G31" s="22">
        <v>-0.29999999999999716</v>
      </c>
      <c r="H31" s="22">
        <v>37.5</v>
      </c>
      <c r="I31" s="21">
        <v>66.5</v>
      </c>
      <c r="J31" s="22">
        <v>50.3</v>
      </c>
      <c r="K31" s="22">
        <v>69.400000000000006</v>
      </c>
      <c r="L31" s="22">
        <v>-129.9</v>
      </c>
      <c r="M31" s="21">
        <f t="shared" si="10"/>
        <v>17.5</v>
      </c>
      <c r="N31" s="22">
        <f t="shared" si="10"/>
        <v>24</v>
      </c>
      <c r="O31" s="22">
        <f t="shared" si="11"/>
        <v>50.3</v>
      </c>
      <c r="P31" s="22">
        <f t="shared" si="11"/>
        <v>33.700000000000003</v>
      </c>
      <c r="Q31" s="21">
        <v>-72.2</v>
      </c>
      <c r="R31" s="22">
        <v>115.3</v>
      </c>
      <c r="S31" s="31">
        <v>8.3000000000000007</v>
      </c>
      <c r="T31" s="54">
        <v>13.3</v>
      </c>
      <c r="U31" s="30">
        <f t="shared" si="12"/>
        <v>-5.8999999999999986</v>
      </c>
      <c r="V31" s="31">
        <f t="shared" si="12"/>
        <v>7.3999999999999986</v>
      </c>
      <c r="W31" s="31">
        <f t="shared" si="12"/>
        <v>57.6</v>
      </c>
      <c r="X31" s="31">
        <f t="shared" si="12"/>
        <v>106.69999999999999</v>
      </c>
      <c r="Y31" s="21">
        <v>9.0999999999999979</v>
      </c>
      <c r="Z31" s="31">
        <v>6.0999999999999979</v>
      </c>
      <c r="AA31" s="31">
        <v>29.5</v>
      </c>
      <c r="AB31" s="32">
        <v>241.60000000000002</v>
      </c>
      <c r="AC31" s="30">
        <v>19.899999999999999</v>
      </c>
      <c r="AD31" s="31">
        <v>57.500000000000007</v>
      </c>
      <c r="AE31" s="31">
        <v>186.6</v>
      </c>
      <c r="AF31" s="20">
        <v>45.299999999999955</v>
      </c>
      <c r="AG31" s="30">
        <v>73.399999999999991</v>
      </c>
      <c r="AH31" s="31">
        <v>-13.799999999999983</v>
      </c>
      <c r="AI31" s="31">
        <v>14.200000000000003</v>
      </c>
      <c r="AJ31" s="32">
        <v>4.7999999999999829</v>
      </c>
      <c r="AK31" s="30">
        <f t="shared" si="13"/>
        <v>-9.9999999999997868E-2</v>
      </c>
      <c r="AL31" s="31">
        <f t="shared" si="13"/>
        <v>-2.5000000000000036</v>
      </c>
      <c r="AM31" s="31">
        <f t="shared" si="13"/>
        <v>13.000000000000007</v>
      </c>
      <c r="AN31" s="31">
        <f t="shared" si="13"/>
        <v>23.299999999999997</v>
      </c>
      <c r="AO31" s="30">
        <v>8.6</v>
      </c>
      <c r="AP31" s="31">
        <v>20.699999999999996</v>
      </c>
      <c r="AQ31" s="53">
        <v>39.100000000000009</v>
      </c>
      <c r="AR31" s="64">
        <v>40.899999999999977</v>
      </c>
      <c r="AS31" s="21">
        <v>62.800000000000004</v>
      </c>
      <c r="AT31" s="22">
        <v>30.500000000000007</v>
      </c>
      <c r="AU31" s="56">
        <v>74.699999999999989</v>
      </c>
      <c r="AV31" s="57">
        <v>29.699999999999989</v>
      </c>
      <c r="AW31" s="58">
        <v>52.4</v>
      </c>
      <c r="AX31" s="47"/>
      <c r="AY31" s="47"/>
      <c r="BA31" s="29"/>
      <c r="BB31" s="29"/>
      <c r="BC31" s="29"/>
    </row>
    <row r="32" spans="3:55" s="5" customFormat="1" ht="20.25" customHeight="1" x14ac:dyDescent="0.3">
      <c r="C32" s="49" t="s">
        <v>37</v>
      </c>
      <c r="D32" s="22">
        <v>3205</v>
      </c>
      <c r="E32" s="31">
        <v>0</v>
      </c>
      <c r="F32" s="31">
        <v>0</v>
      </c>
      <c r="G32" s="31">
        <v>0</v>
      </c>
      <c r="H32" s="31">
        <v>0</v>
      </c>
      <c r="I32" s="30">
        <v>0</v>
      </c>
      <c r="J32" s="31">
        <v>0</v>
      </c>
      <c r="K32" s="31">
        <v>0</v>
      </c>
      <c r="L32" s="31">
        <v>0</v>
      </c>
      <c r="M32" s="30">
        <f t="shared" si="10"/>
        <v>0</v>
      </c>
      <c r="N32" s="31">
        <f t="shared" si="10"/>
        <v>541.70000000000005</v>
      </c>
      <c r="O32" s="31">
        <f t="shared" si="11"/>
        <v>0.69999999999993179</v>
      </c>
      <c r="P32" s="31">
        <f t="shared" si="11"/>
        <v>-483.6</v>
      </c>
      <c r="Q32" s="21">
        <v>0</v>
      </c>
      <c r="R32" s="22">
        <v>-139.80000000000001</v>
      </c>
      <c r="S32" s="31">
        <v>20.2</v>
      </c>
      <c r="T32" s="54">
        <v>-41.9</v>
      </c>
      <c r="U32" s="30">
        <f t="shared" si="12"/>
        <v>0.2</v>
      </c>
      <c r="V32" s="31">
        <f t="shared" si="12"/>
        <v>1.9000000000000001</v>
      </c>
      <c r="W32" s="31">
        <f t="shared" si="12"/>
        <v>9</v>
      </c>
      <c r="X32" s="31">
        <f t="shared" si="12"/>
        <v>71.5</v>
      </c>
      <c r="Y32" s="21">
        <v>17.399999999999999</v>
      </c>
      <c r="Z32" s="31">
        <v>38.1</v>
      </c>
      <c r="AA32" s="31">
        <v>22.599999999999994</v>
      </c>
      <c r="AB32" s="32">
        <v>-78.099999999999994</v>
      </c>
      <c r="AC32" s="30">
        <v>0</v>
      </c>
      <c r="AD32" s="31">
        <v>0</v>
      </c>
      <c r="AE32" s="31">
        <v>0</v>
      </c>
      <c r="AF32" s="20">
        <v>0</v>
      </c>
      <c r="AG32" s="30">
        <v>0</v>
      </c>
      <c r="AH32" s="31">
        <v>48.4</v>
      </c>
      <c r="AI32" s="31">
        <v>18.500000000000007</v>
      </c>
      <c r="AJ32" s="32">
        <v>91.699999999999989</v>
      </c>
      <c r="AK32" s="30">
        <f t="shared" si="13"/>
        <v>12</v>
      </c>
      <c r="AL32" s="31">
        <f t="shared" si="13"/>
        <v>26.4</v>
      </c>
      <c r="AM32" s="31">
        <f t="shared" si="13"/>
        <v>43.800000000000004</v>
      </c>
      <c r="AN32" s="31">
        <f t="shared" si="13"/>
        <v>84.2</v>
      </c>
      <c r="AO32" s="30">
        <v>61.6</v>
      </c>
      <c r="AP32" s="31">
        <v>57.800000000000004</v>
      </c>
      <c r="AQ32" s="53">
        <v>66.900000000000006</v>
      </c>
      <c r="AR32" s="64">
        <v>77.300000000000011</v>
      </c>
      <c r="AS32" s="21">
        <v>41.8</v>
      </c>
      <c r="AT32" s="22">
        <v>35.799999999999997</v>
      </c>
      <c r="AU32" s="56">
        <v>54.400000000000006</v>
      </c>
      <c r="AV32" s="57">
        <v>77.200000000000017</v>
      </c>
      <c r="AW32" s="58">
        <v>74.2</v>
      </c>
      <c r="AX32" s="47"/>
      <c r="AY32" s="47"/>
      <c r="BA32" s="29"/>
      <c r="BB32" s="29"/>
      <c r="BC32" s="29"/>
    </row>
    <row r="33" spans="3:55" s="5" customFormat="1" ht="22.5" customHeight="1" x14ac:dyDescent="0.3">
      <c r="C33" s="49" t="s">
        <v>38</v>
      </c>
      <c r="D33" s="22">
        <v>3206</v>
      </c>
      <c r="E33" s="31">
        <v>0</v>
      </c>
      <c r="F33" s="31">
        <v>0</v>
      </c>
      <c r="G33" s="31">
        <v>0</v>
      </c>
      <c r="H33" s="31">
        <v>0</v>
      </c>
      <c r="I33" s="30">
        <v>0</v>
      </c>
      <c r="J33" s="31">
        <v>0</v>
      </c>
      <c r="K33" s="31">
        <v>0</v>
      </c>
      <c r="L33" s="31">
        <v>0</v>
      </c>
      <c r="M33" s="30">
        <f t="shared" si="10"/>
        <v>0</v>
      </c>
      <c r="N33" s="31">
        <f t="shared" si="10"/>
        <v>0</v>
      </c>
      <c r="O33" s="31">
        <f t="shared" si="11"/>
        <v>0</v>
      </c>
      <c r="P33" s="31">
        <f t="shared" si="11"/>
        <v>0</v>
      </c>
      <c r="Q33" s="21">
        <v>0</v>
      </c>
      <c r="R33" s="22">
        <v>0</v>
      </c>
      <c r="S33" s="31">
        <v>0</v>
      </c>
      <c r="T33" s="54">
        <v>0</v>
      </c>
      <c r="U33" s="30">
        <f t="shared" si="12"/>
        <v>0</v>
      </c>
      <c r="V33" s="31">
        <f t="shared" si="12"/>
        <v>0</v>
      </c>
      <c r="W33" s="31">
        <f t="shared" si="12"/>
        <v>0</v>
      </c>
      <c r="X33" s="31">
        <f t="shared" si="12"/>
        <v>0</v>
      </c>
      <c r="Y33" s="30">
        <v>0</v>
      </c>
      <c r="Z33" s="31">
        <v>0</v>
      </c>
      <c r="AA33" s="31">
        <v>0</v>
      </c>
      <c r="AB33" s="32">
        <v>0</v>
      </c>
      <c r="AC33" s="30">
        <v>0</v>
      </c>
      <c r="AD33" s="31">
        <v>0</v>
      </c>
      <c r="AE33" s="31">
        <v>0</v>
      </c>
      <c r="AF33" s="20">
        <v>0</v>
      </c>
      <c r="AG33" s="30">
        <v>0</v>
      </c>
      <c r="AH33" s="31">
        <v>0</v>
      </c>
      <c r="AI33" s="31">
        <v>0</v>
      </c>
      <c r="AJ33" s="32">
        <v>0</v>
      </c>
      <c r="AK33" s="30">
        <f t="shared" si="13"/>
        <v>0</v>
      </c>
      <c r="AL33" s="31">
        <f t="shared" si="13"/>
        <v>0</v>
      </c>
      <c r="AM33" s="31">
        <f t="shared" si="13"/>
        <v>0</v>
      </c>
      <c r="AN33" s="31">
        <f t="shared" si="13"/>
        <v>0</v>
      </c>
      <c r="AO33" s="30">
        <v>0</v>
      </c>
      <c r="AP33" s="31">
        <v>0</v>
      </c>
      <c r="AQ33" s="53">
        <v>0</v>
      </c>
      <c r="AR33" s="64">
        <v>0</v>
      </c>
      <c r="AS33" s="21">
        <v>0</v>
      </c>
      <c r="AT33" s="22">
        <v>0</v>
      </c>
      <c r="AU33" s="56">
        <v>0</v>
      </c>
      <c r="AV33" s="57">
        <v>0</v>
      </c>
      <c r="AW33" s="58">
        <v>0</v>
      </c>
      <c r="AX33" s="47"/>
      <c r="AY33" s="47"/>
      <c r="BA33" s="29"/>
      <c r="BB33" s="29"/>
      <c r="BC33" s="29"/>
    </row>
    <row r="34" spans="3:55" s="5" customFormat="1" ht="16.5" x14ac:dyDescent="0.3">
      <c r="C34" s="49" t="s">
        <v>39</v>
      </c>
      <c r="D34" s="22">
        <v>3207</v>
      </c>
      <c r="E34" s="31">
        <v>0</v>
      </c>
      <c r="F34" s="31">
        <v>0</v>
      </c>
      <c r="G34" s="31">
        <v>0</v>
      </c>
      <c r="H34" s="31">
        <v>0</v>
      </c>
      <c r="I34" s="30">
        <v>0</v>
      </c>
      <c r="J34" s="31">
        <v>0</v>
      </c>
      <c r="K34" s="31">
        <v>0</v>
      </c>
      <c r="L34" s="31">
        <v>0</v>
      </c>
      <c r="M34" s="30">
        <f t="shared" si="10"/>
        <v>0</v>
      </c>
      <c r="N34" s="31">
        <f t="shared" si="10"/>
        <v>0</v>
      </c>
      <c r="O34" s="31">
        <f t="shared" si="11"/>
        <v>0</v>
      </c>
      <c r="P34" s="31">
        <f>P42+P49</f>
        <v>0</v>
      </c>
      <c r="Q34" s="21">
        <v>0</v>
      </c>
      <c r="R34" s="22">
        <v>0</v>
      </c>
      <c r="S34" s="31">
        <v>0</v>
      </c>
      <c r="T34" s="54">
        <v>0</v>
      </c>
      <c r="U34" s="30">
        <f t="shared" si="12"/>
        <v>0</v>
      </c>
      <c r="V34" s="31">
        <f t="shared" si="12"/>
        <v>0</v>
      </c>
      <c r="W34" s="31">
        <f t="shared" si="12"/>
        <v>0</v>
      </c>
      <c r="X34" s="31">
        <f t="shared" si="12"/>
        <v>0</v>
      </c>
      <c r="Y34" s="30">
        <v>0</v>
      </c>
      <c r="Z34" s="31">
        <v>0</v>
      </c>
      <c r="AA34" s="31">
        <v>0</v>
      </c>
      <c r="AB34" s="32">
        <v>0</v>
      </c>
      <c r="AC34" s="30">
        <v>0</v>
      </c>
      <c r="AD34" s="31">
        <v>0</v>
      </c>
      <c r="AE34" s="31">
        <v>0</v>
      </c>
      <c r="AF34" s="20">
        <v>0</v>
      </c>
      <c r="AG34" s="30">
        <v>0</v>
      </c>
      <c r="AH34" s="31">
        <v>0</v>
      </c>
      <c r="AI34" s="31">
        <v>0</v>
      </c>
      <c r="AJ34" s="32">
        <v>0</v>
      </c>
      <c r="AK34" s="30">
        <f t="shared" si="13"/>
        <v>0</v>
      </c>
      <c r="AL34" s="31">
        <f t="shared" si="13"/>
        <v>0</v>
      </c>
      <c r="AM34" s="31">
        <f t="shared" si="13"/>
        <v>0</v>
      </c>
      <c r="AN34" s="31">
        <f t="shared" si="13"/>
        <v>0</v>
      </c>
      <c r="AO34" s="30">
        <v>0</v>
      </c>
      <c r="AP34" s="31">
        <v>0</v>
      </c>
      <c r="AQ34" s="53">
        <v>0</v>
      </c>
      <c r="AR34" s="64">
        <v>0</v>
      </c>
      <c r="AS34" s="21">
        <v>0</v>
      </c>
      <c r="AT34" s="22">
        <v>0</v>
      </c>
      <c r="AU34" s="56">
        <v>0</v>
      </c>
      <c r="AV34" s="57">
        <v>0</v>
      </c>
      <c r="AW34" s="58">
        <v>0</v>
      </c>
      <c r="AX34" s="47"/>
      <c r="AY34" s="47"/>
      <c r="BA34" s="29"/>
      <c r="BB34" s="29"/>
      <c r="BC34" s="29"/>
    </row>
    <row r="35" spans="3:55" s="5" customFormat="1" ht="26.25" customHeight="1" x14ac:dyDescent="0.3">
      <c r="C35" s="49" t="s">
        <v>40</v>
      </c>
      <c r="D35" s="22">
        <v>3208</v>
      </c>
      <c r="E35" s="31">
        <v>0</v>
      </c>
      <c r="F35" s="31">
        <v>0</v>
      </c>
      <c r="G35" s="31">
        <v>0</v>
      </c>
      <c r="H35" s="31">
        <v>0</v>
      </c>
      <c r="I35" s="30">
        <v>0</v>
      </c>
      <c r="J35" s="31">
        <v>0</v>
      </c>
      <c r="K35" s="31">
        <v>0</v>
      </c>
      <c r="L35" s="31">
        <v>0</v>
      </c>
      <c r="M35" s="30">
        <f t="shared" si="10"/>
        <v>0</v>
      </c>
      <c r="N35" s="31">
        <f t="shared" si="10"/>
        <v>0</v>
      </c>
      <c r="O35" s="31">
        <f t="shared" si="11"/>
        <v>0</v>
      </c>
      <c r="P35" s="31">
        <f>P43+P50</f>
        <v>0</v>
      </c>
      <c r="Q35" s="21">
        <v>0</v>
      </c>
      <c r="R35" s="22">
        <v>0</v>
      </c>
      <c r="S35" s="31">
        <v>0</v>
      </c>
      <c r="T35" s="54">
        <v>0</v>
      </c>
      <c r="U35" s="30">
        <f t="shared" si="12"/>
        <v>0</v>
      </c>
      <c r="V35" s="31">
        <f t="shared" si="12"/>
        <v>0</v>
      </c>
      <c r="W35" s="31">
        <f t="shared" si="12"/>
        <v>0</v>
      </c>
      <c r="X35" s="31">
        <f t="shared" si="12"/>
        <v>0</v>
      </c>
      <c r="Y35" s="30">
        <v>0</v>
      </c>
      <c r="Z35" s="31">
        <v>0</v>
      </c>
      <c r="AA35" s="31">
        <v>0</v>
      </c>
      <c r="AB35" s="32">
        <v>0</v>
      </c>
      <c r="AC35" s="30">
        <v>0</v>
      </c>
      <c r="AD35" s="31">
        <v>0</v>
      </c>
      <c r="AE35" s="31">
        <v>0</v>
      </c>
      <c r="AF35" s="20">
        <v>0</v>
      </c>
      <c r="AG35" s="30">
        <v>0</v>
      </c>
      <c r="AH35" s="31">
        <v>0</v>
      </c>
      <c r="AI35" s="31">
        <v>0</v>
      </c>
      <c r="AJ35" s="32">
        <v>-22.6</v>
      </c>
      <c r="AK35" s="30">
        <f t="shared" si="13"/>
        <v>0</v>
      </c>
      <c r="AL35" s="31">
        <f t="shared" si="13"/>
        <v>-11.9</v>
      </c>
      <c r="AM35" s="31">
        <f t="shared" si="13"/>
        <v>-5.0999999999999996</v>
      </c>
      <c r="AN35" s="31">
        <f t="shared" si="13"/>
        <v>17</v>
      </c>
      <c r="AO35" s="30">
        <v>0</v>
      </c>
      <c r="AP35" s="31">
        <v>0</v>
      </c>
      <c r="AQ35" s="53">
        <v>0</v>
      </c>
      <c r="AR35" s="64">
        <v>0</v>
      </c>
      <c r="AS35" s="35">
        <v>0</v>
      </c>
      <c r="AT35" s="34">
        <v>0</v>
      </c>
      <c r="AU35" s="56">
        <v>0</v>
      </c>
      <c r="AV35" s="57">
        <v>0</v>
      </c>
      <c r="AW35" s="58">
        <v>0</v>
      </c>
      <c r="AX35" s="47"/>
      <c r="AY35" s="47"/>
      <c r="BA35" s="29"/>
      <c r="BB35" s="29"/>
      <c r="BC35" s="29"/>
    </row>
    <row r="36" spans="3:55" s="3" customFormat="1" ht="16.5" x14ac:dyDescent="0.3">
      <c r="C36" s="49" t="s">
        <v>41</v>
      </c>
      <c r="D36" s="22">
        <v>321</v>
      </c>
      <c r="E36" s="31">
        <v>133</v>
      </c>
      <c r="F36" s="31">
        <v>10.3</v>
      </c>
      <c r="G36" s="31">
        <v>136.9</v>
      </c>
      <c r="H36" s="31">
        <v>-15.8</v>
      </c>
      <c r="I36" s="30">
        <v>235.2</v>
      </c>
      <c r="J36" s="31">
        <v>-43.5</v>
      </c>
      <c r="K36" s="31">
        <v>216.7</v>
      </c>
      <c r="L36" s="31">
        <v>-264.3</v>
      </c>
      <c r="M36" s="30">
        <f t="shared" ref="M36:AD36" si="14">SUM(M37:M43)</f>
        <v>4.5999999999999996</v>
      </c>
      <c r="N36" s="31">
        <f t="shared" si="14"/>
        <v>528.70000000000005</v>
      </c>
      <c r="O36" s="31">
        <f t="shared" si="14"/>
        <v>-62.400000000000077</v>
      </c>
      <c r="P36" s="31">
        <f t="shared" si="14"/>
        <v>129.60000000000002</v>
      </c>
      <c r="Q36" s="30">
        <f t="shared" si="14"/>
        <v>-179.2</v>
      </c>
      <c r="R36" s="31">
        <f t="shared" si="14"/>
        <v>-402.5</v>
      </c>
      <c r="S36" s="31">
        <f t="shared" si="14"/>
        <v>-9.7000000000000028</v>
      </c>
      <c r="T36" s="32">
        <f t="shared" si="14"/>
        <v>91.9</v>
      </c>
      <c r="U36" s="30">
        <f t="shared" si="14"/>
        <v>390.7</v>
      </c>
      <c r="V36" s="31">
        <f t="shared" si="14"/>
        <v>-259.50000000000006</v>
      </c>
      <c r="W36" s="31">
        <f t="shared" si="14"/>
        <v>192.29999999999995</v>
      </c>
      <c r="X36" s="32">
        <f t="shared" si="14"/>
        <v>33.900000000000091</v>
      </c>
      <c r="Y36" s="30">
        <f t="shared" si="14"/>
        <v>254.79999999999995</v>
      </c>
      <c r="Z36" s="31">
        <f t="shared" si="14"/>
        <v>71.900000000000034</v>
      </c>
      <c r="AA36" s="31">
        <f t="shared" si="14"/>
        <v>36.900000000000006</v>
      </c>
      <c r="AB36" s="32">
        <f t="shared" si="14"/>
        <v>-74.299999999999983</v>
      </c>
      <c r="AC36" s="30">
        <f t="shared" si="14"/>
        <v>247.6</v>
      </c>
      <c r="AD36" s="31">
        <f t="shared" si="14"/>
        <v>144.5</v>
      </c>
      <c r="AE36" s="31">
        <f t="shared" ref="AE36:AW36" si="15">SUM(AE37:AE43)</f>
        <v>100.1</v>
      </c>
      <c r="AF36" s="32">
        <f t="shared" si="15"/>
        <v>-4.4000000000000341</v>
      </c>
      <c r="AG36" s="30">
        <f t="shared" si="15"/>
        <v>303.8</v>
      </c>
      <c r="AH36" s="31">
        <f t="shared" si="15"/>
        <v>-164.20000000000002</v>
      </c>
      <c r="AI36" s="31">
        <f t="shared" si="15"/>
        <v>13.500000000000032</v>
      </c>
      <c r="AJ36" s="32">
        <v>-325.30000000000013</v>
      </c>
      <c r="AK36" s="30">
        <f t="shared" si="15"/>
        <v>208.6</v>
      </c>
      <c r="AL36" s="31">
        <f t="shared" si="15"/>
        <v>-172.7</v>
      </c>
      <c r="AM36" s="31">
        <f t="shared" si="15"/>
        <v>378.4</v>
      </c>
      <c r="AN36" s="31">
        <f t="shared" si="15"/>
        <v>-66.90000000000002</v>
      </c>
      <c r="AO36" s="30">
        <f t="shared" si="15"/>
        <v>278.8</v>
      </c>
      <c r="AP36" s="31">
        <f t="shared" si="15"/>
        <v>259</v>
      </c>
      <c r="AQ36" s="31">
        <f t="shared" si="15"/>
        <v>66.100000000000037</v>
      </c>
      <c r="AR36" s="32">
        <f t="shared" si="15"/>
        <v>-43.000000000000057</v>
      </c>
      <c r="AS36" s="30">
        <f t="shared" si="15"/>
        <v>32.200000000000024</v>
      </c>
      <c r="AT36" s="31">
        <f t="shared" si="15"/>
        <v>-112.39999999999999</v>
      </c>
      <c r="AU36" s="31">
        <f t="shared" si="15"/>
        <v>199.6</v>
      </c>
      <c r="AV36" s="31">
        <f t="shared" si="15"/>
        <v>369.30000000000007</v>
      </c>
      <c r="AW36" s="58">
        <f t="shared" si="15"/>
        <v>351.59999999999997</v>
      </c>
      <c r="AX36" s="47"/>
      <c r="AY36" s="47"/>
      <c r="BA36" s="29"/>
      <c r="BB36" s="29"/>
      <c r="BC36" s="29"/>
    </row>
    <row r="37" spans="3:55" s="3" customFormat="1" ht="16.5" x14ac:dyDescent="0.3">
      <c r="C37" s="33" t="s">
        <v>42</v>
      </c>
      <c r="D37" s="34">
        <v>3212</v>
      </c>
      <c r="E37" s="37">
        <v>56.7</v>
      </c>
      <c r="F37" s="37">
        <v>-36.1</v>
      </c>
      <c r="G37" s="37">
        <v>137.19999999999999</v>
      </c>
      <c r="H37" s="37">
        <v>-53.3</v>
      </c>
      <c r="I37" s="36">
        <v>168.7</v>
      </c>
      <c r="J37" s="37">
        <v>-93.8</v>
      </c>
      <c r="K37" s="37">
        <v>147.30000000000001</v>
      </c>
      <c r="L37" s="60">
        <v>-134.4</v>
      </c>
      <c r="M37" s="36">
        <v>-12.9</v>
      </c>
      <c r="N37" s="37">
        <v>-37</v>
      </c>
      <c r="O37" s="34">
        <v>-113.4</v>
      </c>
      <c r="P37" s="34">
        <v>579.5</v>
      </c>
      <c r="Q37" s="35">
        <v>-107</v>
      </c>
      <c r="R37" s="34">
        <v>-378</v>
      </c>
      <c r="S37" s="37">
        <v>-38.200000000000003</v>
      </c>
      <c r="T37" s="67">
        <v>120.5</v>
      </c>
      <c r="U37" s="36">
        <v>396.4</v>
      </c>
      <c r="V37" s="34">
        <v>-268.8</v>
      </c>
      <c r="W37" s="37">
        <v>125.69999999999995</v>
      </c>
      <c r="X37" s="39">
        <v>-144.2999999999999</v>
      </c>
      <c r="Y37" s="68">
        <v>228.29999999999995</v>
      </c>
      <c r="Z37" s="52">
        <v>27.700000000000045</v>
      </c>
      <c r="AA37" s="41">
        <v>-15.199999999999989</v>
      </c>
      <c r="AB37" s="69">
        <v>-237.8</v>
      </c>
      <c r="AC37" s="36">
        <v>227.7</v>
      </c>
      <c r="AD37" s="34">
        <v>87</v>
      </c>
      <c r="AE37" s="37">
        <v>-86.5</v>
      </c>
      <c r="AF37" s="39">
        <v>-49.699999999999989</v>
      </c>
      <c r="AG37" s="36">
        <v>230.40000000000003</v>
      </c>
      <c r="AH37" s="37">
        <v>-198.80000000000004</v>
      </c>
      <c r="AI37" s="37">
        <v>-19.199999999999978</v>
      </c>
      <c r="AJ37" s="40">
        <v>-399.20000000000005</v>
      </c>
      <c r="AK37" s="35">
        <v>196.7</v>
      </c>
      <c r="AL37" s="34">
        <v>-184.7</v>
      </c>
      <c r="AM37" s="37">
        <v>326.7</v>
      </c>
      <c r="AN37" s="37">
        <v>-191.40000000000003</v>
      </c>
      <c r="AO37" s="36">
        <v>208.60000000000002</v>
      </c>
      <c r="AP37" s="37">
        <v>180.5</v>
      </c>
      <c r="AQ37" s="53">
        <v>-39.899999999999977</v>
      </c>
      <c r="AR37" s="64">
        <v>-161.20000000000005</v>
      </c>
      <c r="AS37" s="36">
        <v>-72.399999999999977</v>
      </c>
      <c r="AT37" s="37">
        <v>-178.7</v>
      </c>
      <c r="AU37" s="44">
        <v>70.5</v>
      </c>
      <c r="AV37" s="45">
        <v>262.40000000000003</v>
      </c>
      <c r="AW37" s="46">
        <v>225</v>
      </c>
      <c r="AX37" s="47"/>
      <c r="AY37" s="47"/>
      <c r="BA37" s="29"/>
      <c r="BB37" s="29"/>
      <c r="BC37" s="29"/>
    </row>
    <row r="38" spans="3:55" s="3" customFormat="1" ht="16.5" x14ac:dyDescent="0.3">
      <c r="C38" s="33" t="s">
        <v>43</v>
      </c>
      <c r="D38" s="34">
        <v>3213</v>
      </c>
      <c r="E38" s="37">
        <v>0</v>
      </c>
      <c r="F38" s="37">
        <v>0</v>
      </c>
      <c r="G38" s="37">
        <v>0</v>
      </c>
      <c r="H38" s="37">
        <v>0</v>
      </c>
      <c r="I38" s="36">
        <v>0</v>
      </c>
      <c r="J38" s="37">
        <v>0</v>
      </c>
      <c r="K38" s="37">
        <v>0</v>
      </c>
      <c r="L38" s="60">
        <v>0</v>
      </c>
      <c r="M38" s="36">
        <v>0</v>
      </c>
      <c r="N38" s="37">
        <v>0</v>
      </c>
      <c r="O38" s="34">
        <v>0</v>
      </c>
      <c r="P38" s="34">
        <v>0</v>
      </c>
      <c r="Q38" s="35">
        <v>0</v>
      </c>
      <c r="R38" s="34">
        <v>0</v>
      </c>
      <c r="S38" s="37">
        <v>0</v>
      </c>
      <c r="T38" s="67">
        <v>0</v>
      </c>
      <c r="U38" s="36">
        <v>0</v>
      </c>
      <c r="V38" s="34">
        <v>0</v>
      </c>
      <c r="W38" s="37">
        <v>0</v>
      </c>
      <c r="X38" s="40">
        <v>0</v>
      </c>
      <c r="Y38" s="68">
        <v>0</v>
      </c>
      <c r="Z38" s="41">
        <v>0</v>
      </c>
      <c r="AA38" s="41">
        <v>0</v>
      </c>
      <c r="AB38" s="69">
        <v>0</v>
      </c>
      <c r="AC38" s="36">
        <v>0</v>
      </c>
      <c r="AD38" s="34">
        <v>0</v>
      </c>
      <c r="AE38" s="37">
        <v>0</v>
      </c>
      <c r="AF38" s="39">
        <v>0</v>
      </c>
      <c r="AG38" s="36">
        <v>0</v>
      </c>
      <c r="AH38" s="37">
        <v>0</v>
      </c>
      <c r="AI38" s="37">
        <v>0</v>
      </c>
      <c r="AJ38" s="40">
        <v>0</v>
      </c>
      <c r="AK38" s="35">
        <v>0</v>
      </c>
      <c r="AL38" s="34">
        <v>0</v>
      </c>
      <c r="AM38" s="37">
        <v>0</v>
      </c>
      <c r="AN38" s="37">
        <v>0</v>
      </c>
      <c r="AO38" s="36">
        <v>0</v>
      </c>
      <c r="AP38" s="37">
        <v>0</v>
      </c>
      <c r="AQ38" s="53">
        <v>0</v>
      </c>
      <c r="AR38" s="64">
        <v>0</v>
      </c>
      <c r="AS38" s="36">
        <v>0</v>
      </c>
      <c r="AT38" s="37">
        <v>0</v>
      </c>
      <c r="AU38" s="44">
        <v>0</v>
      </c>
      <c r="AV38" s="45">
        <v>0</v>
      </c>
      <c r="AW38" s="46">
        <v>0</v>
      </c>
      <c r="AX38" s="47"/>
      <c r="AY38" s="47"/>
      <c r="BA38" s="29"/>
      <c r="BB38" s="29"/>
      <c r="BC38" s="29"/>
    </row>
    <row r="39" spans="3:55" s="3" customFormat="1" ht="16.5" x14ac:dyDescent="0.3">
      <c r="C39" s="33" t="s">
        <v>44</v>
      </c>
      <c r="D39" s="34">
        <v>3214</v>
      </c>
      <c r="E39" s="37">
        <v>76.3</v>
      </c>
      <c r="F39" s="37">
        <v>46.4</v>
      </c>
      <c r="G39" s="37">
        <v>-0.29999999999999716</v>
      </c>
      <c r="H39" s="37">
        <v>37.5</v>
      </c>
      <c r="I39" s="36">
        <v>66.5</v>
      </c>
      <c r="J39" s="37">
        <v>50.3</v>
      </c>
      <c r="K39" s="37">
        <v>69.400000000000006</v>
      </c>
      <c r="L39" s="60">
        <v>-129.9</v>
      </c>
      <c r="M39" s="36">
        <v>17.5</v>
      </c>
      <c r="N39" s="37">
        <v>24</v>
      </c>
      <c r="O39" s="34">
        <v>50.3</v>
      </c>
      <c r="P39" s="34">
        <v>33.700000000000003</v>
      </c>
      <c r="Q39" s="35">
        <v>-72.2</v>
      </c>
      <c r="R39" s="34">
        <v>115.3</v>
      </c>
      <c r="S39" s="37">
        <v>8.3000000000000007</v>
      </c>
      <c r="T39" s="67">
        <v>13.3</v>
      </c>
      <c r="U39" s="36">
        <v>-5.8999999999999986</v>
      </c>
      <c r="V39" s="34">
        <v>7.3999999999999986</v>
      </c>
      <c r="W39" s="37">
        <v>57.6</v>
      </c>
      <c r="X39" s="39">
        <v>106.69999999999999</v>
      </c>
      <c r="Y39" s="68">
        <v>9.0999999999999979</v>
      </c>
      <c r="Z39" s="41">
        <v>6.0999999999999979</v>
      </c>
      <c r="AA39" s="41">
        <v>29.5</v>
      </c>
      <c r="AB39" s="69">
        <v>241.60000000000002</v>
      </c>
      <c r="AC39" s="36">
        <v>19.899999999999999</v>
      </c>
      <c r="AD39" s="34">
        <v>57.500000000000007</v>
      </c>
      <c r="AE39" s="37">
        <v>186.6</v>
      </c>
      <c r="AF39" s="39">
        <v>45.299999999999955</v>
      </c>
      <c r="AG39" s="36">
        <v>73.399999999999991</v>
      </c>
      <c r="AH39" s="37">
        <v>-13.799999999999983</v>
      </c>
      <c r="AI39" s="37">
        <v>14.200000000000003</v>
      </c>
      <c r="AJ39" s="40">
        <v>4.7999999999999829</v>
      </c>
      <c r="AK39" s="35">
        <v>-9.9999999999997868E-2</v>
      </c>
      <c r="AL39" s="34">
        <v>-2.5000000000000036</v>
      </c>
      <c r="AM39" s="37">
        <v>13.000000000000007</v>
      </c>
      <c r="AN39" s="37">
        <v>23.299999999999997</v>
      </c>
      <c r="AO39" s="36">
        <v>8.6</v>
      </c>
      <c r="AP39" s="37">
        <v>20.699999999999996</v>
      </c>
      <c r="AQ39" s="53">
        <v>39.100000000000009</v>
      </c>
      <c r="AR39" s="64">
        <v>40.899999999999977</v>
      </c>
      <c r="AS39" s="36">
        <v>62.800000000000004</v>
      </c>
      <c r="AT39" s="37">
        <v>30.500000000000007</v>
      </c>
      <c r="AU39" s="44">
        <v>74.699999999999989</v>
      </c>
      <c r="AV39" s="45">
        <v>29.699999999999989</v>
      </c>
      <c r="AW39" s="46">
        <v>52.4</v>
      </c>
      <c r="AX39" s="47"/>
      <c r="AY39" s="47"/>
      <c r="BA39" s="29"/>
      <c r="BB39" s="29"/>
      <c r="BC39" s="29"/>
    </row>
    <row r="40" spans="3:55" s="3" customFormat="1" ht="16.5" x14ac:dyDescent="0.3">
      <c r="C40" s="33" t="s">
        <v>45</v>
      </c>
      <c r="D40" s="34">
        <v>3215</v>
      </c>
      <c r="E40" s="37">
        <v>0</v>
      </c>
      <c r="F40" s="37">
        <v>0</v>
      </c>
      <c r="G40" s="37">
        <v>0</v>
      </c>
      <c r="H40" s="37">
        <v>0</v>
      </c>
      <c r="I40" s="36">
        <v>0</v>
      </c>
      <c r="J40" s="37">
        <v>0</v>
      </c>
      <c r="K40" s="37">
        <v>0</v>
      </c>
      <c r="L40" s="60">
        <v>0</v>
      </c>
      <c r="M40" s="36">
        <v>0</v>
      </c>
      <c r="N40" s="37">
        <v>541.70000000000005</v>
      </c>
      <c r="O40" s="34">
        <v>0.69999999999993179</v>
      </c>
      <c r="P40" s="34">
        <v>-483.6</v>
      </c>
      <c r="Q40" s="35">
        <v>0</v>
      </c>
      <c r="R40" s="34">
        <v>-139.80000000000001</v>
      </c>
      <c r="S40" s="37">
        <v>20.2</v>
      </c>
      <c r="T40" s="67">
        <v>-41.9</v>
      </c>
      <c r="U40" s="36">
        <v>0.2</v>
      </c>
      <c r="V40" s="34">
        <v>1.9000000000000001</v>
      </c>
      <c r="W40" s="37">
        <v>9</v>
      </c>
      <c r="X40" s="39">
        <v>71.5</v>
      </c>
      <c r="Y40" s="68">
        <v>17.399999999999999</v>
      </c>
      <c r="Z40" s="41">
        <v>38.1</v>
      </c>
      <c r="AA40" s="41">
        <v>22.599999999999994</v>
      </c>
      <c r="AB40" s="69">
        <v>-78.099999999999994</v>
      </c>
      <c r="AC40" s="36">
        <v>0</v>
      </c>
      <c r="AD40" s="34">
        <v>0</v>
      </c>
      <c r="AE40" s="37">
        <v>0</v>
      </c>
      <c r="AF40" s="39">
        <v>0</v>
      </c>
      <c r="AG40" s="36">
        <v>0</v>
      </c>
      <c r="AH40" s="37">
        <v>48.4</v>
      </c>
      <c r="AI40" s="37">
        <v>18.500000000000007</v>
      </c>
      <c r="AJ40" s="40">
        <v>91.699999999999989</v>
      </c>
      <c r="AK40" s="35">
        <v>12</v>
      </c>
      <c r="AL40" s="34">
        <v>26.4</v>
      </c>
      <c r="AM40" s="37">
        <v>43.800000000000004</v>
      </c>
      <c r="AN40" s="37">
        <v>84.2</v>
      </c>
      <c r="AO40" s="36">
        <v>61.6</v>
      </c>
      <c r="AP40" s="37">
        <v>57.800000000000004</v>
      </c>
      <c r="AQ40" s="53">
        <v>66.900000000000006</v>
      </c>
      <c r="AR40" s="64">
        <v>77.300000000000011</v>
      </c>
      <c r="AS40" s="36">
        <v>41.8</v>
      </c>
      <c r="AT40" s="37">
        <v>35.799999999999997</v>
      </c>
      <c r="AU40" s="44">
        <v>54.400000000000006</v>
      </c>
      <c r="AV40" s="45">
        <v>77.200000000000017</v>
      </c>
      <c r="AW40" s="46">
        <v>74.2</v>
      </c>
      <c r="AX40" s="47"/>
      <c r="AY40" s="47"/>
      <c r="BA40" s="29"/>
      <c r="BB40" s="29"/>
      <c r="BC40" s="29"/>
    </row>
    <row r="41" spans="3:55" s="3" customFormat="1" ht="16.5" x14ac:dyDescent="0.3">
      <c r="C41" s="33" t="s">
        <v>46</v>
      </c>
      <c r="D41" s="34">
        <v>3216</v>
      </c>
      <c r="E41" s="37">
        <v>0</v>
      </c>
      <c r="F41" s="37">
        <v>0</v>
      </c>
      <c r="G41" s="37">
        <v>0</v>
      </c>
      <c r="H41" s="37">
        <v>0</v>
      </c>
      <c r="I41" s="36">
        <v>0</v>
      </c>
      <c r="J41" s="37">
        <v>0</v>
      </c>
      <c r="K41" s="37">
        <v>0</v>
      </c>
      <c r="L41" s="60">
        <v>0</v>
      </c>
      <c r="M41" s="36">
        <v>0</v>
      </c>
      <c r="N41" s="37">
        <v>0</v>
      </c>
      <c r="O41" s="37">
        <v>0</v>
      </c>
      <c r="P41" s="37">
        <v>0</v>
      </c>
      <c r="Q41" s="35">
        <v>0</v>
      </c>
      <c r="R41" s="34">
        <v>0</v>
      </c>
      <c r="S41" s="37">
        <v>0</v>
      </c>
      <c r="T41" s="67">
        <v>0</v>
      </c>
      <c r="U41" s="36">
        <v>0</v>
      </c>
      <c r="V41" s="37">
        <v>0</v>
      </c>
      <c r="W41" s="37">
        <v>0</v>
      </c>
      <c r="X41" s="40">
        <v>0</v>
      </c>
      <c r="Y41" s="68">
        <v>0</v>
      </c>
      <c r="Z41" s="41">
        <v>0</v>
      </c>
      <c r="AA41" s="41">
        <v>0</v>
      </c>
      <c r="AB41" s="69">
        <v>0</v>
      </c>
      <c r="AC41" s="36">
        <v>0</v>
      </c>
      <c r="AD41" s="34">
        <v>0</v>
      </c>
      <c r="AE41" s="37">
        <v>0</v>
      </c>
      <c r="AF41" s="39">
        <v>0</v>
      </c>
      <c r="AG41" s="36">
        <v>0</v>
      </c>
      <c r="AH41" s="37">
        <v>0</v>
      </c>
      <c r="AI41" s="37">
        <v>0</v>
      </c>
      <c r="AJ41" s="40">
        <v>0</v>
      </c>
      <c r="AK41" s="35">
        <v>0</v>
      </c>
      <c r="AL41" s="34">
        <v>0</v>
      </c>
      <c r="AM41" s="37">
        <v>0</v>
      </c>
      <c r="AN41" s="37">
        <v>0</v>
      </c>
      <c r="AO41" s="36">
        <v>0</v>
      </c>
      <c r="AP41" s="37">
        <v>0</v>
      </c>
      <c r="AQ41" s="53">
        <v>0</v>
      </c>
      <c r="AR41" s="64">
        <v>0</v>
      </c>
      <c r="AS41" s="36">
        <v>0</v>
      </c>
      <c r="AT41" s="37">
        <v>0</v>
      </c>
      <c r="AU41" s="44">
        <v>0</v>
      </c>
      <c r="AV41" s="45">
        <v>0</v>
      </c>
      <c r="AW41" s="46">
        <v>0</v>
      </c>
      <c r="AX41" s="47"/>
      <c r="AY41" s="47"/>
      <c r="BA41" s="29"/>
      <c r="BB41" s="29"/>
      <c r="BC41" s="29"/>
    </row>
    <row r="42" spans="3:55" s="3" customFormat="1" ht="21" customHeight="1" x14ac:dyDescent="0.3">
      <c r="C42" s="33" t="s">
        <v>47</v>
      </c>
      <c r="D42" s="34">
        <v>3217</v>
      </c>
      <c r="E42" s="37">
        <v>0</v>
      </c>
      <c r="F42" s="37">
        <v>0</v>
      </c>
      <c r="G42" s="37">
        <v>0</v>
      </c>
      <c r="H42" s="37">
        <v>0</v>
      </c>
      <c r="I42" s="36">
        <v>0</v>
      </c>
      <c r="J42" s="37">
        <v>0</v>
      </c>
      <c r="K42" s="37">
        <v>0</v>
      </c>
      <c r="L42" s="60">
        <v>0</v>
      </c>
      <c r="M42" s="36">
        <v>0</v>
      </c>
      <c r="N42" s="37">
        <v>0</v>
      </c>
      <c r="O42" s="37">
        <v>0</v>
      </c>
      <c r="P42" s="37">
        <v>0</v>
      </c>
      <c r="Q42" s="35">
        <v>0</v>
      </c>
      <c r="R42" s="34">
        <v>0</v>
      </c>
      <c r="S42" s="37">
        <v>0</v>
      </c>
      <c r="T42" s="67">
        <v>0</v>
      </c>
      <c r="U42" s="36">
        <v>0</v>
      </c>
      <c r="V42" s="37">
        <v>0</v>
      </c>
      <c r="W42" s="37">
        <v>0</v>
      </c>
      <c r="X42" s="40">
        <v>0</v>
      </c>
      <c r="Y42" s="68">
        <v>0</v>
      </c>
      <c r="Z42" s="41">
        <v>0</v>
      </c>
      <c r="AA42" s="41">
        <v>0</v>
      </c>
      <c r="AB42" s="69">
        <v>0</v>
      </c>
      <c r="AC42" s="36">
        <v>0</v>
      </c>
      <c r="AD42" s="34">
        <v>0</v>
      </c>
      <c r="AE42" s="37">
        <v>0</v>
      </c>
      <c r="AF42" s="39">
        <v>0</v>
      </c>
      <c r="AG42" s="36">
        <v>0</v>
      </c>
      <c r="AH42" s="37">
        <v>0</v>
      </c>
      <c r="AI42" s="37">
        <v>0</v>
      </c>
      <c r="AJ42" s="40">
        <v>0</v>
      </c>
      <c r="AK42" s="35">
        <v>0</v>
      </c>
      <c r="AL42" s="34">
        <v>0</v>
      </c>
      <c r="AM42" s="37">
        <v>0</v>
      </c>
      <c r="AN42" s="37">
        <v>0</v>
      </c>
      <c r="AO42" s="36">
        <v>0</v>
      </c>
      <c r="AP42" s="37">
        <v>0</v>
      </c>
      <c r="AQ42" s="53">
        <v>0</v>
      </c>
      <c r="AR42" s="64">
        <v>0</v>
      </c>
      <c r="AS42" s="36">
        <v>0</v>
      </c>
      <c r="AT42" s="37">
        <v>0</v>
      </c>
      <c r="AU42" s="44">
        <v>0</v>
      </c>
      <c r="AV42" s="45">
        <v>0</v>
      </c>
      <c r="AW42" s="46">
        <v>0</v>
      </c>
      <c r="AX42" s="47"/>
      <c r="AY42" s="47"/>
      <c r="BA42" s="29"/>
      <c r="BB42" s="29"/>
      <c r="BC42" s="29"/>
    </row>
    <row r="43" spans="3:55" s="3" customFormat="1" ht="16.5" x14ac:dyDescent="0.3">
      <c r="C43" s="33" t="s">
        <v>48</v>
      </c>
      <c r="D43" s="34">
        <v>3218</v>
      </c>
      <c r="E43" s="37">
        <v>0</v>
      </c>
      <c r="F43" s="37">
        <v>0</v>
      </c>
      <c r="G43" s="37">
        <v>0</v>
      </c>
      <c r="H43" s="37">
        <v>0</v>
      </c>
      <c r="I43" s="36">
        <v>0</v>
      </c>
      <c r="J43" s="37">
        <v>0</v>
      </c>
      <c r="K43" s="37">
        <v>0</v>
      </c>
      <c r="L43" s="60">
        <v>0</v>
      </c>
      <c r="M43" s="36">
        <v>0</v>
      </c>
      <c r="N43" s="37">
        <v>0</v>
      </c>
      <c r="O43" s="37">
        <v>0</v>
      </c>
      <c r="P43" s="37">
        <v>0</v>
      </c>
      <c r="Q43" s="35">
        <v>0</v>
      </c>
      <c r="R43" s="34">
        <v>0</v>
      </c>
      <c r="S43" s="37">
        <v>0</v>
      </c>
      <c r="T43" s="67">
        <v>0</v>
      </c>
      <c r="U43" s="36">
        <v>0</v>
      </c>
      <c r="V43" s="37">
        <v>0</v>
      </c>
      <c r="W43" s="37">
        <v>0</v>
      </c>
      <c r="X43" s="40">
        <v>0</v>
      </c>
      <c r="Y43" s="68">
        <v>0</v>
      </c>
      <c r="Z43" s="41">
        <v>0</v>
      </c>
      <c r="AA43" s="41">
        <v>0</v>
      </c>
      <c r="AB43" s="69">
        <v>0</v>
      </c>
      <c r="AC43" s="36">
        <v>0</v>
      </c>
      <c r="AD43" s="34">
        <v>0</v>
      </c>
      <c r="AE43" s="37">
        <v>0</v>
      </c>
      <c r="AF43" s="39">
        <v>0</v>
      </c>
      <c r="AG43" s="36">
        <v>0</v>
      </c>
      <c r="AH43" s="37">
        <v>0</v>
      </c>
      <c r="AI43" s="37">
        <v>0</v>
      </c>
      <c r="AJ43" s="40">
        <v>-22.6</v>
      </c>
      <c r="AK43" s="35">
        <v>0</v>
      </c>
      <c r="AL43" s="34">
        <v>-11.9</v>
      </c>
      <c r="AM43" s="37">
        <v>-5.0999999999999996</v>
      </c>
      <c r="AN43" s="37">
        <v>17</v>
      </c>
      <c r="AO43" s="36">
        <v>0</v>
      </c>
      <c r="AP43" s="37">
        <v>0</v>
      </c>
      <c r="AQ43" s="53">
        <v>0</v>
      </c>
      <c r="AR43" s="64">
        <v>0</v>
      </c>
      <c r="AS43" s="36">
        <v>0</v>
      </c>
      <c r="AT43" s="37">
        <v>0</v>
      </c>
      <c r="AU43" s="44">
        <v>0</v>
      </c>
      <c r="AV43" s="45">
        <v>0</v>
      </c>
      <c r="AW43" s="46">
        <v>0</v>
      </c>
      <c r="AX43" s="47"/>
      <c r="AY43" s="47"/>
      <c r="BA43" s="29"/>
      <c r="BB43" s="29"/>
      <c r="BC43" s="29"/>
    </row>
    <row r="44" spans="3:55" s="3" customFormat="1" ht="20.25" customHeight="1" x14ac:dyDescent="0.3">
      <c r="C44" s="49" t="s">
        <v>49</v>
      </c>
      <c r="D44" s="22">
        <v>322</v>
      </c>
      <c r="E44" s="31">
        <v>0</v>
      </c>
      <c r="F44" s="31">
        <v>0</v>
      </c>
      <c r="G44" s="31">
        <v>0</v>
      </c>
      <c r="H44" s="31">
        <v>0</v>
      </c>
      <c r="I44" s="30">
        <v>0</v>
      </c>
      <c r="J44" s="31">
        <v>0</v>
      </c>
      <c r="K44" s="31">
        <v>0</v>
      </c>
      <c r="L44" s="31">
        <v>0</v>
      </c>
      <c r="M44" s="30">
        <v>0</v>
      </c>
      <c r="N44" s="31">
        <v>0</v>
      </c>
      <c r="O44" s="31">
        <v>0</v>
      </c>
      <c r="P44" s="31">
        <v>0</v>
      </c>
      <c r="Q44" s="30">
        <v>0</v>
      </c>
      <c r="R44" s="31">
        <v>0</v>
      </c>
      <c r="S44" s="31">
        <v>0</v>
      </c>
      <c r="T44" s="32">
        <v>0</v>
      </c>
      <c r="U44" s="30">
        <v>0</v>
      </c>
      <c r="V44" s="31">
        <v>0</v>
      </c>
      <c r="W44" s="31">
        <v>0</v>
      </c>
      <c r="X44" s="32">
        <v>0</v>
      </c>
      <c r="Y44" s="70">
        <v>0</v>
      </c>
      <c r="Z44" s="52">
        <v>0</v>
      </c>
      <c r="AA44" s="52">
        <v>0</v>
      </c>
      <c r="AB44" s="55">
        <v>0</v>
      </c>
      <c r="AC44" s="30">
        <v>0</v>
      </c>
      <c r="AD44" s="31">
        <v>0</v>
      </c>
      <c r="AE44" s="31">
        <v>0</v>
      </c>
      <c r="AF44" s="32">
        <v>0</v>
      </c>
      <c r="AG44" s="30">
        <v>0</v>
      </c>
      <c r="AH44" s="31">
        <v>0</v>
      </c>
      <c r="AI44" s="31">
        <v>0</v>
      </c>
      <c r="AJ44" s="32">
        <v>0</v>
      </c>
      <c r="AK44" s="30">
        <v>0</v>
      </c>
      <c r="AL44" s="31">
        <v>0</v>
      </c>
      <c r="AM44" s="31">
        <v>0</v>
      </c>
      <c r="AN44" s="31">
        <v>0</v>
      </c>
      <c r="AO44" s="30">
        <v>0</v>
      </c>
      <c r="AP44" s="31">
        <v>0</v>
      </c>
      <c r="AQ44" s="31">
        <v>0</v>
      </c>
      <c r="AR44" s="32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47"/>
      <c r="AY44" s="47"/>
      <c r="BA44" s="29"/>
      <c r="BB44" s="29"/>
      <c r="BC44" s="29"/>
    </row>
    <row r="45" spans="3:55" s="3" customFormat="1" ht="21" customHeight="1" x14ac:dyDescent="0.3">
      <c r="C45" s="33" t="s">
        <v>50</v>
      </c>
      <c r="D45" s="34">
        <v>3222</v>
      </c>
      <c r="E45" s="37">
        <v>0</v>
      </c>
      <c r="F45" s="37">
        <v>0</v>
      </c>
      <c r="G45" s="37">
        <v>0</v>
      </c>
      <c r="H45" s="37">
        <v>0</v>
      </c>
      <c r="I45" s="36">
        <v>0</v>
      </c>
      <c r="J45" s="37">
        <v>0</v>
      </c>
      <c r="K45" s="37">
        <v>0</v>
      </c>
      <c r="L45" s="37">
        <v>0</v>
      </c>
      <c r="M45" s="36">
        <v>0</v>
      </c>
      <c r="N45" s="37">
        <v>0</v>
      </c>
      <c r="O45" s="37">
        <v>0</v>
      </c>
      <c r="P45" s="37">
        <v>0</v>
      </c>
      <c r="Q45" s="36">
        <v>0</v>
      </c>
      <c r="R45" s="37">
        <v>0</v>
      </c>
      <c r="S45" s="37">
        <v>0</v>
      </c>
      <c r="T45" s="67">
        <v>0</v>
      </c>
      <c r="U45" s="36">
        <v>0</v>
      </c>
      <c r="V45" s="37">
        <v>0</v>
      </c>
      <c r="W45" s="37">
        <v>0</v>
      </c>
      <c r="X45" s="40">
        <v>0</v>
      </c>
      <c r="Y45" s="68">
        <v>0</v>
      </c>
      <c r="Z45" s="41">
        <v>0</v>
      </c>
      <c r="AA45" s="41">
        <v>0</v>
      </c>
      <c r="AB45" s="69">
        <v>0</v>
      </c>
      <c r="AC45" s="36">
        <v>0</v>
      </c>
      <c r="AD45" s="37">
        <v>0</v>
      </c>
      <c r="AE45" s="37">
        <v>0</v>
      </c>
      <c r="AF45" s="40">
        <v>0</v>
      </c>
      <c r="AG45" s="36">
        <v>0</v>
      </c>
      <c r="AH45" s="37">
        <v>0</v>
      </c>
      <c r="AI45" s="37">
        <v>0</v>
      </c>
      <c r="AJ45" s="40">
        <v>0</v>
      </c>
      <c r="AK45" s="36">
        <v>0</v>
      </c>
      <c r="AL45" s="37">
        <v>0</v>
      </c>
      <c r="AM45" s="37">
        <v>0</v>
      </c>
      <c r="AN45" s="37">
        <v>0</v>
      </c>
      <c r="AO45" s="36">
        <v>0</v>
      </c>
      <c r="AP45" s="37">
        <v>0</v>
      </c>
      <c r="AQ45" s="42">
        <v>0</v>
      </c>
      <c r="AR45" s="43">
        <v>0</v>
      </c>
      <c r="AS45" s="71">
        <v>0</v>
      </c>
      <c r="AT45" s="42">
        <v>0</v>
      </c>
      <c r="AU45" s="44">
        <v>0</v>
      </c>
      <c r="AV45" s="45">
        <v>0</v>
      </c>
      <c r="AW45" s="44">
        <v>0</v>
      </c>
      <c r="AX45" s="47"/>
      <c r="AY45" s="47"/>
      <c r="BA45" s="29"/>
      <c r="BB45" s="29"/>
      <c r="BC45" s="29"/>
    </row>
    <row r="46" spans="3:55" s="3" customFormat="1" ht="24" customHeight="1" x14ac:dyDescent="0.3">
      <c r="C46" s="33" t="s">
        <v>51</v>
      </c>
      <c r="D46" s="34">
        <v>3223</v>
      </c>
      <c r="E46" s="37">
        <v>0</v>
      </c>
      <c r="F46" s="37">
        <v>0</v>
      </c>
      <c r="G46" s="37">
        <v>0</v>
      </c>
      <c r="H46" s="37">
        <v>0</v>
      </c>
      <c r="I46" s="36">
        <v>0</v>
      </c>
      <c r="J46" s="37">
        <v>0</v>
      </c>
      <c r="K46" s="37">
        <v>0</v>
      </c>
      <c r="L46" s="37">
        <v>0</v>
      </c>
      <c r="M46" s="36">
        <v>0</v>
      </c>
      <c r="N46" s="37">
        <v>0</v>
      </c>
      <c r="O46" s="37">
        <v>0</v>
      </c>
      <c r="P46" s="37">
        <v>0</v>
      </c>
      <c r="Q46" s="36">
        <v>0</v>
      </c>
      <c r="R46" s="37">
        <v>0</v>
      </c>
      <c r="S46" s="37">
        <v>0</v>
      </c>
      <c r="T46" s="67">
        <v>0</v>
      </c>
      <c r="U46" s="36">
        <v>0</v>
      </c>
      <c r="V46" s="37">
        <v>0</v>
      </c>
      <c r="W46" s="37">
        <v>0</v>
      </c>
      <c r="X46" s="40">
        <v>0</v>
      </c>
      <c r="Y46" s="68">
        <v>0</v>
      </c>
      <c r="Z46" s="41">
        <v>0</v>
      </c>
      <c r="AA46" s="41">
        <v>0</v>
      </c>
      <c r="AB46" s="69">
        <v>0</v>
      </c>
      <c r="AC46" s="36">
        <v>0</v>
      </c>
      <c r="AD46" s="37">
        <v>0</v>
      </c>
      <c r="AE46" s="37">
        <v>0</v>
      </c>
      <c r="AF46" s="40">
        <v>0</v>
      </c>
      <c r="AG46" s="36">
        <v>0</v>
      </c>
      <c r="AH46" s="37">
        <v>0</v>
      </c>
      <c r="AI46" s="37">
        <v>0</v>
      </c>
      <c r="AJ46" s="40">
        <v>0</v>
      </c>
      <c r="AK46" s="36">
        <v>0</v>
      </c>
      <c r="AL46" s="37">
        <v>0</v>
      </c>
      <c r="AM46" s="37">
        <v>0</v>
      </c>
      <c r="AN46" s="37">
        <v>0</v>
      </c>
      <c r="AO46" s="36">
        <v>0</v>
      </c>
      <c r="AP46" s="37">
        <v>0</v>
      </c>
      <c r="AQ46" s="42">
        <v>0</v>
      </c>
      <c r="AR46" s="43">
        <v>0</v>
      </c>
      <c r="AS46" s="71">
        <v>0</v>
      </c>
      <c r="AT46" s="42">
        <v>0</v>
      </c>
      <c r="AU46" s="44">
        <v>0</v>
      </c>
      <c r="AV46" s="45">
        <v>0</v>
      </c>
      <c r="AW46" s="44">
        <v>0</v>
      </c>
      <c r="AX46" s="47"/>
      <c r="AY46" s="47"/>
      <c r="BA46" s="29"/>
      <c r="BB46" s="29"/>
      <c r="BC46" s="29"/>
    </row>
    <row r="47" spans="3:55" s="3" customFormat="1" ht="23.25" customHeight="1" x14ac:dyDescent="0.3">
      <c r="C47" s="33" t="s">
        <v>52</v>
      </c>
      <c r="D47" s="34">
        <v>3224</v>
      </c>
      <c r="E47" s="37">
        <v>0</v>
      </c>
      <c r="F47" s="37">
        <v>0</v>
      </c>
      <c r="G47" s="37">
        <v>0</v>
      </c>
      <c r="H47" s="37">
        <v>0</v>
      </c>
      <c r="I47" s="36">
        <v>0</v>
      </c>
      <c r="J47" s="37">
        <v>0</v>
      </c>
      <c r="K47" s="37">
        <v>0</v>
      </c>
      <c r="L47" s="37">
        <v>0</v>
      </c>
      <c r="M47" s="36">
        <v>0</v>
      </c>
      <c r="N47" s="37">
        <v>0</v>
      </c>
      <c r="O47" s="37">
        <v>0</v>
      </c>
      <c r="P47" s="37">
        <v>0</v>
      </c>
      <c r="Q47" s="36">
        <v>0</v>
      </c>
      <c r="R47" s="37">
        <v>0</v>
      </c>
      <c r="S47" s="37">
        <v>0</v>
      </c>
      <c r="T47" s="67">
        <v>0</v>
      </c>
      <c r="U47" s="36">
        <v>0</v>
      </c>
      <c r="V47" s="37">
        <v>0</v>
      </c>
      <c r="W47" s="37">
        <v>0</v>
      </c>
      <c r="X47" s="40">
        <v>0</v>
      </c>
      <c r="Y47" s="68">
        <v>0</v>
      </c>
      <c r="Z47" s="41">
        <v>0</v>
      </c>
      <c r="AA47" s="41">
        <v>0</v>
      </c>
      <c r="AB47" s="69">
        <v>0</v>
      </c>
      <c r="AC47" s="36">
        <v>0</v>
      </c>
      <c r="AD47" s="37">
        <v>0</v>
      </c>
      <c r="AE47" s="37">
        <v>0</v>
      </c>
      <c r="AF47" s="40">
        <v>0</v>
      </c>
      <c r="AG47" s="36">
        <v>0</v>
      </c>
      <c r="AH47" s="37">
        <v>0</v>
      </c>
      <c r="AI47" s="37">
        <v>0</v>
      </c>
      <c r="AJ47" s="40">
        <v>0</v>
      </c>
      <c r="AK47" s="36">
        <v>0</v>
      </c>
      <c r="AL47" s="37">
        <v>0</v>
      </c>
      <c r="AM47" s="37">
        <v>0</v>
      </c>
      <c r="AN47" s="37">
        <v>0</v>
      </c>
      <c r="AO47" s="36">
        <v>0</v>
      </c>
      <c r="AP47" s="37">
        <v>0</v>
      </c>
      <c r="AQ47" s="42">
        <v>0</v>
      </c>
      <c r="AR47" s="43">
        <v>0</v>
      </c>
      <c r="AS47" s="71">
        <v>0</v>
      </c>
      <c r="AT47" s="42">
        <v>0</v>
      </c>
      <c r="AU47" s="44">
        <v>0</v>
      </c>
      <c r="AV47" s="45">
        <v>0</v>
      </c>
      <c r="AW47" s="44">
        <v>0</v>
      </c>
      <c r="AX47" s="47"/>
      <c r="AY47" s="47"/>
      <c r="BA47" s="29"/>
      <c r="BB47" s="29"/>
      <c r="BC47" s="29"/>
    </row>
    <row r="48" spans="3:55" s="3" customFormat="1" ht="24.75" customHeight="1" x14ac:dyDescent="0.3">
      <c r="C48" s="33" t="s">
        <v>53</v>
      </c>
      <c r="D48" s="34">
        <v>3225</v>
      </c>
      <c r="E48" s="37">
        <v>0</v>
      </c>
      <c r="F48" s="37">
        <v>0</v>
      </c>
      <c r="G48" s="37">
        <v>0</v>
      </c>
      <c r="H48" s="37">
        <v>0</v>
      </c>
      <c r="I48" s="36">
        <v>0</v>
      </c>
      <c r="J48" s="37">
        <v>0</v>
      </c>
      <c r="K48" s="37">
        <v>0</v>
      </c>
      <c r="L48" s="37">
        <v>0</v>
      </c>
      <c r="M48" s="36">
        <v>0</v>
      </c>
      <c r="N48" s="37">
        <v>0</v>
      </c>
      <c r="O48" s="37">
        <v>0</v>
      </c>
      <c r="P48" s="37">
        <v>0</v>
      </c>
      <c r="Q48" s="36">
        <v>0</v>
      </c>
      <c r="R48" s="37">
        <v>0</v>
      </c>
      <c r="S48" s="37">
        <v>0</v>
      </c>
      <c r="T48" s="67">
        <v>0</v>
      </c>
      <c r="U48" s="36">
        <v>0</v>
      </c>
      <c r="V48" s="37">
        <v>0</v>
      </c>
      <c r="W48" s="37">
        <v>0</v>
      </c>
      <c r="X48" s="40">
        <v>0</v>
      </c>
      <c r="Y48" s="68">
        <v>0</v>
      </c>
      <c r="Z48" s="41">
        <v>0</v>
      </c>
      <c r="AA48" s="41">
        <v>0</v>
      </c>
      <c r="AB48" s="69">
        <v>0</v>
      </c>
      <c r="AC48" s="36">
        <v>0</v>
      </c>
      <c r="AD48" s="37">
        <v>0</v>
      </c>
      <c r="AE48" s="37">
        <v>0</v>
      </c>
      <c r="AF48" s="40">
        <v>0</v>
      </c>
      <c r="AG48" s="36">
        <v>0</v>
      </c>
      <c r="AH48" s="37">
        <v>0</v>
      </c>
      <c r="AI48" s="37">
        <v>0</v>
      </c>
      <c r="AJ48" s="40">
        <v>0</v>
      </c>
      <c r="AK48" s="36">
        <v>0</v>
      </c>
      <c r="AL48" s="37">
        <v>0</v>
      </c>
      <c r="AM48" s="37">
        <v>0</v>
      </c>
      <c r="AN48" s="37">
        <v>0</v>
      </c>
      <c r="AO48" s="36">
        <v>0</v>
      </c>
      <c r="AP48" s="37">
        <v>0</v>
      </c>
      <c r="AQ48" s="42">
        <v>0</v>
      </c>
      <c r="AR48" s="43">
        <v>0</v>
      </c>
      <c r="AS48" s="71">
        <v>0</v>
      </c>
      <c r="AT48" s="42">
        <v>0</v>
      </c>
      <c r="AU48" s="44">
        <v>0</v>
      </c>
      <c r="AV48" s="45">
        <v>0</v>
      </c>
      <c r="AW48" s="44">
        <v>0</v>
      </c>
      <c r="AX48" s="47"/>
      <c r="AY48" s="47"/>
      <c r="BA48" s="29"/>
      <c r="BB48" s="29"/>
      <c r="BC48" s="29"/>
    </row>
    <row r="49" spans="3:55" s="3" customFormat="1" ht="24" customHeight="1" x14ac:dyDescent="0.3">
      <c r="C49" s="33" t="s">
        <v>54</v>
      </c>
      <c r="D49" s="34">
        <v>3226</v>
      </c>
      <c r="E49" s="37">
        <v>0</v>
      </c>
      <c r="F49" s="37">
        <v>0</v>
      </c>
      <c r="G49" s="37">
        <v>0</v>
      </c>
      <c r="H49" s="37">
        <v>0</v>
      </c>
      <c r="I49" s="36">
        <v>0</v>
      </c>
      <c r="J49" s="37">
        <v>0</v>
      </c>
      <c r="K49" s="37">
        <v>0</v>
      </c>
      <c r="L49" s="37">
        <v>0</v>
      </c>
      <c r="M49" s="36">
        <v>0</v>
      </c>
      <c r="N49" s="37">
        <v>0</v>
      </c>
      <c r="O49" s="37">
        <v>0</v>
      </c>
      <c r="P49" s="37">
        <v>0</v>
      </c>
      <c r="Q49" s="36">
        <v>0</v>
      </c>
      <c r="R49" s="37">
        <v>0</v>
      </c>
      <c r="S49" s="37">
        <v>0</v>
      </c>
      <c r="T49" s="67">
        <v>0</v>
      </c>
      <c r="U49" s="36">
        <v>0</v>
      </c>
      <c r="V49" s="37">
        <v>0</v>
      </c>
      <c r="W49" s="37">
        <v>0</v>
      </c>
      <c r="X49" s="40">
        <v>0</v>
      </c>
      <c r="Y49" s="68">
        <v>0</v>
      </c>
      <c r="Z49" s="41">
        <v>0</v>
      </c>
      <c r="AA49" s="41">
        <v>0</v>
      </c>
      <c r="AB49" s="69">
        <v>0</v>
      </c>
      <c r="AC49" s="36">
        <v>0</v>
      </c>
      <c r="AD49" s="37">
        <v>0</v>
      </c>
      <c r="AE49" s="37">
        <v>0</v>
      </c>
      <c r="AF49" s="40">
        <v>0</v>
      </c>
      <c r="AG49" s="36">
        <v>0</v>
      </c>
      <c r="AH49" s="37">
        <v>0</v>
      </c>
      <c r="AI49" s="37">
        <v>0</v>
      </c>
      <c r="AJ49" s="40">
        <v>0</v>
      </c>
      <c r="AK49" s="36">
        <v>0</v>
      </c>
      <c r="AL49" s="37">
        <v>0</v>
      </c>
      <c r="AM49" s="37">
        <v>0</v>
      </c>
      <c r="AN49" s="37">
        <v>0</v>
      </c>
      <c r="AO49" s="36">
        <v>0</v>
      </c>
      <c r="AP49" s="37">
        <v>0</v>
      </c>
      <c r="AQ49" s="42">
        <v>0</v>
      </c>
      <c r="AR49" s="43">
        <v>0</v>
      </c>
      <c r="AS49" s="71">
        <v>0</v>
      </c>
      <c r="AT49" s="42">
        <v>0</v>
      </c>
      <c r="AU49" s="44">
        <v>0</v>
      </c>
      <c r="AV49" s="45">
        <v>0</v>
      </c>
      <c r="AW49" s="44">
        <v>0</v>
      </c>
      <c r="AX49" s="47"/>
      <c r="AY49" s="47"/>
      <c r="BA49" s="29"/>
      <c r="BB49" s="29"/>
      <c r="BC49" s="29"/>
    </row>
    <row r="50" spans="3:55" s="3" customFormat="1" ht="24" customHeight="1" x14ac:dyDescent="0.3">
      <c r="C50" s="33" t="s">
        <v>55</v>
      </c>
      <c r="D50" s="34">
        <v>3227</v>
      </c>
      <c r="E50" s="37">
        <v>0</v>
      </c>
      <c r="F50" s="37">
        <v>0</v>
      </c>
      <c r="G50" s="37">
        <v>0</v>
      </c>
      <c r="H50" s="37">
        <v>0</v>
      </c>
      <c r="I50" s="36">
        <v>0</v>
      </c>
      <c r="J50" s="37">
        <v>0</v>
      </c>
      <c r="K50" s="37">
        <v>0</v>
      </c>
      <c r="L50" s="37">
        <v>0</v>
      </c>
      <c r="M50" s="36">
        <v>0</v>
      </c>
      <c r="N50" s="37">
        <v>0</v>
      </c>
      <c r="O50" s="37">
        <v>0</v>
      </c>
      <c r="P50" s="37">
        <v>0</v>
      </c>
      <c r="Q50" s="36">
        <v>0</v>
      </c>
      <c r="R50" s="37">
        <v>0</v>
      </c>
      <c r="S50" s="37">
        <v>0</v>
      </c>
      <c r="T50" s="67">
        <v>0</v>
      </c>
      <c r="U50" s="36">
        <v>0</v>
      </c>
      <c r="V50" s="37">
        <v>0</v>
      </c>
      <c r="W50" s="37">
        <v>0</v>
      </c>
      <c r="X50" s="40">
        <v>0</v>
      </c>
      <c r="Y50" s="68">
        <v>0</v>
      </c>
      <c r="Z50" s="41">
        <v>0</v>
      </c>
      <c r="AA50" s="41">
        <v>0</v>
      </c>
      <c r="AB50" s="69">
        <v>0</v>
      </c>
      <c r="AC50" s="36">
        <v>0</v>
      </c>
      <c r="AD50" s="37">
        <v>0</v>
      </c>
      <c r="AE50" s="37">
        <v>0</v>
      </c>
      <c r="AF50" s="40">
        <v>0</v>
      </c>
      <c r="AG50" s="36">
        <v>0</v>
      </c>
      <c r="AH50" s="37">
        <v>0</v>
      </c>
      <c r="AI50" s="37">
        <v>0</v>
      </c>
      <c r="AJ50" s="40">
        <v>0</v>
      </c>
      <c r="AK50" s="36">
        <v>0</v>
      </c>
      <c r="AL50" s="37">
        <v>0</v>
      </c>
      <c r="AM50" s="37">
        <v>0</v>
      </c>
      <c r="AN50" s="37">
        <v>0</v>
      </c>
      <c r="AO50" s="36">
        <v>0</v>
      </c>
      <c r="AP50" s="37">
        <v>0</v>
      </c>
      <c r="AQ50" s="42">
        <v>0</v>
      </c>
      <c r="AR50" s="43">
        <v>0</v>
      </c>
      <c r="AS50" s="71">
        <v>0</v>
      </c>
      <c r="AT50" s="42">
        <v>0</v>
      </c>
      <c r="AU50" s="44">
        <v>0</v>
      </c>
      <c r="AV50" s="45">
        <v>0</v>
      </c>
      <c r="AW50" s="44">
        <v>0</v>
      </c>
      <c r="AX50" s="47"/>
      <c r="AY50" s="47"/>
      <c r="BA50" s="29"/>
      <c r="BB50" s="29"/>
      <c r="BC50" s="29"/>
    </row>
    <row r="51" spans="3:55" s="3" customFormat="1" ht="26.25" customHeight="1" x14ac:dyDescent="0.3">
      <c r="C51" s="33" t="s">
        <v>56</v>
      </c>
      <c r="D51" s="34">
        <v>3228</v>
      </c>
      <c r="E51" s="37">
        <v>0</v>
      </c>
      <c r="F51" s="37">
        <v>0</v>
      </c>
      <c r="G51" s="37">
        <v>0</v>
      </c>
      <c r="H51" s="37">
        <v>0</v>
      </c>
      <c r="I51" s="36">
        <v>0</v>
      </c>
      <c r="J51" s="37">
        <v>0</v>
      </c>
      <c r="K51" s="37">
        <v>0</v>
      </c>
      <c r="L51" s="37">
        <v>0</v>
      </c>
      <c r="M51" s="36">
        <v>0</v>
      </c>
      <c r="N51" s="37">
        <v>0</v>
      </c>
      <c r="O51" s="37">
        <v>0</v>
      </c>
      <c r="P51" s="37">
        <v>0</v>
      </c>
      <c r="Q51" s="36">
        <v>0</v>
      </c>
      <c r="R51" s="37">
        <v>0</v>
      </c>
      <c r="S51" s="37">
        <v>0</v>
      </c>
      <c r="T51" s="67">
        <v>0</v>
      </c>
      <c r="U51" s="36">
        <v>0</v>
      </c>
      <c r="V51" s="37">
        <v>0</v>
      </c>
      <c r="W51" s="37">
        <v>0</v>
      </c>
      <c r="X51" s="40">
        <v>0</v>
      </c>
      <c r="Y51" s="68">
        <v>0</v>
      </c>
      <c r="Z51" s="41">
        <v>0</v>
      </c>
      <c r="AA51" s="41">
        <v>0</v>
      </c>
      <c r="AB51" s="69">
        <v>0</v>
      </c>
      <c r="AC51" s="36">
        <v>0</v>
      </c>
      <c r="AD51" s="37">
        <v>0</v>
      </c>
      <c r="AE51" s="37">
        <v>0</v>
      </c>
      <c r="AF51" s="40">
        <v>0</v>
      </c>
      <c r="AG51" s="36">
        <v>0</v>
      </c>
      <c r="AH51" s="37">
        <v>0</v>
      </c>
      <c r="AI51" s="37">
        <v>0</v>
      </c>
      <c r="AJ51" s="40">
        <v>0</v>
      </c>
      <c r="AK51" s="36">
        <v>0</v>
      </c>
      <c r="AL51" s="37">
        <v>0</v>
      </c>
      <c r="AM51" s="37">
        <v>0</v>
      </c>
      <c r="AN51" s="37">
        <v>0</v>
      </c>
      <c r="AO51" s="36">
        <v>0</v>
      </c>
      <c r="AP51" s="37">
        <v>0</v>
      </c>
      <c r="AQ51" s="42">
        <v>0</v>
      </c>
      <c r="AR51" s="43">
        <v>0</v>
      </c>
      <c r="AS51" s="71">
        <v>0</v>
      </c>
      <c r="AT51" s="42">
        <v>0</v>
      </c>
      <c r="AU51" s="44">
        <v>0</v>
      </c>
      <c r="AV51" s="45">
        <v>0</v>
      </c>
      <c r="AW51" s="44">
        <v>0</v>
      </c>
      <c r="AX51" s="47"/>
      <c r="AY51" s="47"/>
      <c r="BA51" s="29"/>
      <c r="BB51" s="29"/>
      <c r="BC51" s="29"/>
    </row>
    <row r="52" spans="3:55" s="3" customFormat="1" ht="24.75" customHeight="1" x14ac:dyDescent="0.3">
      <c r="C52" s="72" t="s">
        <v>57</v>
      </c>
      <c r="D52" s="34">
        <v>323</v>
      </c>
      <c r="E52" s="37">
        <v>0</v>
      </c>
      <c r="F52" s="37">
        <v>0</v>
      </c>
      <c r="G52" s="37">
        <v>0</v>
      </c>
      <c r="H52" s="37">
        <v>0</v>
      </c>
      <c r="I52" s="36">
        <v>0</v>
      </c>
      <c r="J52" s="37">
        <v>0</v>
      </c>
      <c r="K52" s="37">
        <v>0</v>
      </c>
      <c r="L52" s="37">
        <v>0</v>
      </c>
      <c r="M52" s="36">
        <v>0</v>
      </c>
      <c r="N52" s="37">
        <v>0</v>
      </c>
      <c r="O52" s="37">
        <v>0</v>
      </c>
      <c r="P52" s="37">
        <v>0</v>
      </c>
      <c r="Q52" s="36">
        <v>0</v>
      </c>
      <c r="R52" s="37">
        <v>0</v>
      </c>
      <c r="S52" s="37">
        <v>0</v>
      </c>
      <c r="T52" s="67">
        <v>0</v>
      </c>
      <c r="U52" s="36">
        <v>0</v>
      </c>
      <c r="V52" s="37">
        <v>0</v>
      </c>
      <c r="W52" s="37">
        <v>0</v>
      </c>
      <c r="X52" s="40">
        <v>0</v>
      </c>
      <c r="Y52" s="68">
        <v>0</v>
      </c>
      <c r="Z52" s="52">
        <v>0</v>
      </c>
      <c r="AA52" s="41">
        <v>0</v>
      </c>
      <c r="AB52" s="55">
        <v>0</v>
      </c>
      <c r="AC52" s="36">
        <v>0</v>
      </c>
      <c r="AD52" s="37">
        <v>0</v>
      </c>
      <c r="AE52" s="37">
        <v>0</v>
      </c>
      <c r="AF52" s="40">
        <v>0</v>
      </c>
      <c r="AG52" s="36">
        <v>0</v>
      </c>
      <c r="AH52" s="37">
        <v>0</v>
      </c>
      <c r="AI52" s="37">
        <v>0</v>
      </c>
      <c r="AJ52" s="40">
        <v>0</v>
      </c>
      <c r="AK52" s="36">
        <v>0</v>
      </c>
      <c r="AL52" s="37">
        <v>0</v>
      </c>
      <c r="AM52" s="37">
        <v>0</v>
      </c>
      <c r="AN52" s="37">
        <v>0</v>
      </c>
      <c r="AO52" s="36">
        <v>0</v>
      </c>
      <c r="AP52" s="37">
        <v>0</v>
      </c>
      <c r="AQ52" s="42">
        <v>0</v>
      </c>
      <c r="AR52" s="43">
        <v>0</v>
      </c>
      <c r="AS52" s="71">
        <v>0</v>
      </c>
      <c r="AT52" s="42">
        <v>0</v>
      </c>
      <c r="AU52" s="44">
        <v>0</v>
      </c>
      <c r="AV52" s="45">
        <v>0</v>
      </c>
      <c r="AW52" s="44">
        <v>0</v>
      </c>
      <c r="AX52" s="47"/>
      <c r="AY52" s="47"/>
      <c r="BA52" s="29"/>
      <c r="BB52" s="29"/>
      <c r="BC52" s="29"/>
    </row>
    <row r="53" spans="3:55" s="3" customFormat="1" ht="16.5" x14ac:dyDescent="0.3">
      <c r="C53" s="73" t="s">
        <v>58</v>
      </c>
      <c r="D53" s="22">
        <v>33</v>
      </c>
      <c r="E53" s="31">
        <v>-12.2</v>
      </c>
      <c r="F53" s="31">
        <v>-25.1</v>
      </c>
      <c r="G53" s="31">
        <v>-13.7</v>
      </c>
      <c r="H53" s="31">
        <v>-29.8</v>
      </c>
      <c r="I53" s="30">
        <v>9.6999999999999993</v>
      </c>
      <c r="J53" s="31">
        <v>-30.4</v>
      </c>
      <c r="K53" s="31">
        <v>41.7</v>
      </c>
      <c r="L53" s="31">
        <v>-6.5</v>
      </c>
      <c r="M53" s="30">
        <f t="shared" ref="M53:X53" si="16">SUM(M54:M60)</f>
        <v>6.3000000000000007</v>
      </c>
      <c r="N53" s="31">
        <f t="shared" si="16"/>
        <v>565.79999999999995</v>
      </c>
      <c r="O53" s="31">
        <f t="shared" si="16"/>
        <v>213.5</v>
      </c>
      <c r="P53" s="31">
        <f t="shared" si="16"/>
        <v>176.6</v>
      </c>
      <c r="Q53" s="30">
        <f t="shared" si="16"/>
        <v>-153.6</v>
      </c>
      <c r="R53" s="31">
        <f t="shared" si="16"/>
        <v>27.099999999999987</v>
      </c>
      <c r="S53" s="31">
        <f t="shared" si="16"/>
        <v>349.6</v>
      </c>
      <c r="T53" s="32">
        <f t="shared" si="16"/>
        <v>474.40000000000009</v>
      </c>
      <c r="U53" s="30">
        <f t="shared" si="16"/>
        <v>461.29999999999995</v>
      </c>
      <c r="V53" s="31">
        <f t="shared" si="16"/>
        <v>72.600000000000051</v>
      </c>
      <c r="W53" s="31">
        <f t="shared" si="16"/>
        <v>357.90000000000003</v>
      </c>
      <c r="X53" s="32">
        <f t="shared" si="16"/>
        <v>384.19999999999993</v>
      </c>
      <c r="Y53" s="30">
        <f t="shared" ref="Y53:AW53" si="17">SUM(Y54:Y60)</f>
        <v>49.8</v>
      </c>
      <c r="Z53" s="31">
        <f t="shared" si="17"/>
        <v>204.1</v>
      </c>
      <c r="AA53" s="31">
        <f t="shared" si="17"/>
        <v>104.89999999999999</v>
      </c>
      <c r="AB53" s="31">
        <f t="shared" si="17"/>
        <v>224.39999999999989</v>
      </c>
      <c r="AC53" s="30">
        <f>SUM(AC54:AC60)</f>
        <v>55.6</v>
      </c>
      <c r="AD53" s="31">
        <f t="shared" si="17"/>
        <v>123.2</v>
      </c>
      <c r="AE53" s="31">
        <f t="shared" si="17"/>
        <v>318.39999999999992</v>
      </c>
      <c r="AF53" s="31">
        <f t="shared" si="17"/>
        <v>111.59999999999997</v>
      </c>
      <c r="AG53" s="30">
        <f t="shared" si="17"/>
        <v>68.8</v>
      </c>
      <c r="AH53" s="31">
        <f t="shared" si="17"/>
        <v>-122.69999999999999</v>
      </c>
      <c r="AI53" s="31">
        <f t="shared" si="17"/>
        <v>47.199999999999989</v>
      </c>
      <c r="AJ53" s="32">
        <v>230.79999999999998</v>
      </c>
      <c r="AK53" s="30">
        <f t="shared" si="17"/>
        <v>156.90000000000003</v>
      </c>
      <c r="AL53" s="31">
        <f t="shared" si="17"/>
        <v>55.499999999999972</v>
      </c>
      <c r="AM53" s="31">
        <f t="shared" si="17"/>
        <v>383.80000000000007</v>
      </c>
      <c r="AN53" s="31">
        <f t="shared" si="17"/>
        <v>413.8</v>
      </c>
      <c r="AO53" s="30">
        <f t="shared" si="17"/>
        <v>135.19999999999999</v>
      </c>
      <c r="AP53" s="31">
        <f t="shared" si="17"/>
        <v>420.00000000000006</v>
      </c>
      <c r="AQ53" s="31">
        <f t="shared" si="17"/>
        <v>77.999999999999972</v>
      </c>
      <c r="AR53" s="32">
        <f t="shared" si="17"/>
        <v>308</v>
      </c>
      <c r="AS53" s="30">
        <f t="shared" si="17"/>
        <v>-24.900000000000006</v>
      </c>
      <c r="AT53" s="31">
        <f t="shared" si="17"/>
        <v>156.20000000000002</v>
      </c>
      <c r="AU53" s="31">
        <f t="shared" si="17"/>
        <v>242.7</v>
      </c>
      <c r="AV53" s="32">
        <f t="shared" si="17"/>
        <v>692.59999999999991</v>
      </c>
      <c r="AW53" s="31">
        <f t="shared" si="17"/>
        <v>80</v>
      </c>
      <c r="AX53" s="47"/>
      <c r="AY53" s="47"/>
      <c r="BA53" s="29"/>
      <c r="BB53" s="29"/>
      <c r="BC53" s="29"/>
    </row>
    <row r="54" spans="3:55" s="5" customFormat="1" ht="24.75" customHeight="1" x14ac:dyDescent="0.3">
      <c r="C54" s="49" t="s">
        <v>59</v>
      </c>
      <c r="D54" s="22">
        <v>3302</v>
      </c>
      <c r="E54" s="31">
        <v>0</v>
      </c>
      <c r="F54" s="31">
        <v>0</v>
      </c>
      <c r="G54" s="31">
        <v>0</v>
      </c>
      <c r="H54" s="31">
        <v>0</v>
      </c>
      <c r="I54" s="30">
        <v>0</v>
      </c>
      <c r="J54" s="31">
        <v>0</v>
      </c>
      <c r="K54" s="31">
        <v>0</v>
      </c>
      <c r="L54" s="31">
        <v>0</v>
      </c>
      <c r="M54" s="30">
        <f t="shared" ref="M54:O60" si="18">M62+M70</f>
        <v>0</v>
      </c>
      <c r="N54" s="31">
        <f t="shared" si="18"/>
        <v>0</v>
      </c>
      <c r="O54" s="31">
        <f t="shared" si="18"/>
        <v>0</v>
      </c>
      <c r="P54" s="31">
        <v>0</v>
      </c>
      <c r="Q54" s="74">
        <v>0</v>
      </c>
      <c r="R54" s="22">
        <v>0</v>
      </c>
      <c r="S54" s="31">
        <v>0</v>
      </c>
      <c r="T54" s="54">
        <v>0</v>
      </c>
      <c r="U54" s="30">
        <f>U62+U70</f>
        <v>0</v>
      </c>
      <c r="V54" s="31">
        <f>V62+V70</f>
        <v>0</v>
      </c>
      <c r="W54" s="31">
        <f>W62+W70</f>
        <v>0</v>
      </c>
      <c r="X54" s="31">
        <f>X62+X70</f>
        <v>0</v>
      </c>
      <c r="Y54" s="30">
        <v>0</v>
      </c>
      <c r="Z54" s="31">
        <v>0</v>
      </c>
      <c r="AA54" s="31">
        <v>0</v>
      </c>
      <c r="AB54" s="31">
        <v>0</v>
      </c>
      <c r="AC54" s="30">
        <f>SUM(AC62,AC70)</f>
        <v>0</v>
      </c>
      <c r="AD54" s="31">
        <f>SUM(AD62,AD70)</f>
        <v>0</v>
      </c>
      <c r="AE54" s="31">
        <f>SUM(AE62,AE70)</f>
        <v>0</v>
      </c>
      <c r="AF54" s="31">
        <f>SUM(AF62,AF70)</f>
        <v>0</v>
      </c>
      <c r="AG54" s="30">
        <f t="shared" ref="AG54:AN60" si="19">AG62+AG70</f>
        <v>0</v>
      </c>
      <c r="AH54" s="31">
        <f t="shared" si="19"/>
        <v>0</v>
      </c>
      <c r="AI54" s="31">
        <f t="shared" si="19"/>
        <v>0</v>
      </c>
      <c r="AJ54" s="31">
        <f t="shared" si="19"/>
        <v>0</v>
      </c>
      <c r="AK54" s="21">
        <f t="shared" si="19"/>
        <v>0</v>
      </c>
      <c r="AL54" s="22">
        <f t="shared" si="19"/>
        <v>0</v>
      </c>
      <c r="AM54" s="22">
        <f t="shared" si="19"/>
        <v>0</v>
      </c>
      <c r="AN54" s="22">
        <f t="shared" si="19"/>
        <v>0</v>
      </c>
      <c r="AO54" s="30">
        <v>0</v>
      </c>
      <c r="AP54" s="31">
        <v>0</v>
      </c>
      <c r="AQ54" s="75">
        <v>0</v>
      </c>
      <c r="AR54" s="76">
        <v>0</v>
      </c>
      <c r="AS54" s="21">
        <v>0</v>
      </c>
      <c r="AT54" s="31">
        <v>0</v>
      </c>
      <c r="AU54" s="56">
        <v>0</v>
      </c>
      <c r="AV54" s="57">
        <v>0</v>
      </c>
      <c r="AW54" s="58">
        <v>0</v>
      </c>
      <c r="AX54" s="47"/>
      <c r="AY54" s="47"/>
      <c r="BA54" s="29"/>
      <c r="BB54" s="29"/>
      <c r="BC54" s="29"/>
    </row>
    <row r="55" spans="3:55" s="5" customFormat="1" ht="24.75" customHeight="1" x14ac:dyDescent="0.3">
      <c r="C55" s="49" t="s">
        <v>60</v>
      </c>
      <c r="D55" s="22">
        <v>3303</v>
      </c>
      <c r="E55" s="31">
        <v>-11.9</v>
      </c>
      <c r="F55" s="31">
        <v>-8.5</v>
      </c>
      <c r="G55" s="31">
        <v>0</v>
      </c>
      <c r="H55" s="31">
        <v>0</v>
      </c>
      <c r="I55" s="30">
        <v>0</v>
      </c>
      <c r="J55" s="31">
        <v>0</v>
      </c>
      <c r="K55" s="31">
        <v>0</v>
      </c>
      <c r="L55" s="31">
        <v>0</v>
      </c>
      <c r="M55" s="30">
        <f t="shared" si="18"/>
        <v>0</v>
      </c>
      <c r="N55" s="31">
        <f t="shared" si="18"/>
        <v>540.9</v>
      </c>
      <c r="O55" s="31">
        <f t="shared" si="18"/>
        <v>182.9</v>
      </c>
      <c r="P55" s="31">
        <v>-30</v>
      </c>
      <c r="Q55" s="74">
        <v>-8</v>
      </c>
      <c r="R55" s="22">
        <v>-10</v>
      </c>
      <c r="S55" s="31">
        <v>55.6</v>
      </c>
      <c r="T55" s="54">
        <v>186.9</v>
      </c>
      <c r="U55" s="30">
        <f t="shared" ref="U55:X60" si="20">U63+U71</f>
        <v>55</v>
      </c>
      <c r="V55" s="31">
        <f t="shared" si="20"/>
        <v>31.400000000000006</v>
      </c>
      <c r="W55" s="31">
        <f t="shared" si="20"/>
        <v>56.799999999999983</v>
      </c>
      <c r="X55" s="31">
        <f t="shared" si="20"/>
        <v>-6.2999999999999829</v>
      </c>
      <c r="Y55" s="30">
        <v>6.8000000000000007</v>
      </c>
      <c r="Z55" s="31">
        <v>133.5</v>
      </c>
      <c r="AA55" s="31">
        <v>-3.2000000000000171</v>
      </c>
      <c r="AB55" s="31">
        <v>10.599999999999994</v>
      </c>
      <c r="AC55" s="30">
        <f t="shared" ref="AC55:AF60" si="21">SUM(AC63,AC71)</f>
        <v>17.8</v>
      </c>
      <c r="AD55" s="31">
        <f t="shared" si="21"/>
        <v>17.7</v>
      </c>
      <c r="AE55" s="31">
        <f t="shared" si="21"/>
        <v>-11.100000000000001</v>
      </c>
      <c r="AF55" s="31">
        <f t="shared" si="21"/>
        <v>-10.300000000000004</v>
      </c>
      <c r="AG55" s="30">
        <f t="shared" si="19"/>
        <v>0</v>
      </c>
      <c r="AH55" s="31">
        <f t="shared" si="19"/>
        <v>-77.599999999999994</v>
      </c>
      <c r="AI55" s="31">
        <f t="shared" si="19"/>
        <v>23.099999999999994</v>
      </c>
      <c r="AJ55" s="31">
        <f t="shared" si="19"/>
        <v>152.6</v>
      </c>
      <c r="AK55" s="21">
        <f t="shared" si="19"/>
        <v>222.8</v>
      </c>
      <c r="AL55" s="22">
        <f t="shared" si="19"/>
        <v>107.89999999999998</v>
      </c>
      <c r="AM55" s="22">
        <f t="shared" si="19"/>
        <v>147</v>
      </c>
      <c r="AN55" s="22">
        <f t="shared" si="19"/>
        <v>60.099999999999966</v>
      </c>
      <c r="AO55" s="30">
        <v>193.6</v>
      </c>
      <c r="AP55" s="31">
        <v>86.500000000000028</v>
      </c>
      <c r="AQ55" s="75">
        <v>23.399999999999977</v>
      </c>
      <c r="AR55" s="76">
        <v>-23.800000000000011</v>
      </c>
      <c r="AS55" s="30">
        <v>-46.2</v>
      </c>
      <c r="AT55" s="31">
        <v>90.300000000000011</v>
      </c>
      <c r="AU55" s="56">
        <v>138.9</v>
      </c>
      <c r="AV55" s="57">
        <v>160.39999999999998</v>
      </c>
      <c r="AW55" s="58">
        <v>81.900000000000006</v>
      </c>
      <c r="AX55" s="47"/>
      <c r="AY55" s="47"/>
      <c r="BA55" s="29"/>
      <c r="BB55" s="29"/>
      <c r="BC55" s="29"/>
    </row>
    <row r="56" spans="3:55" s="5" customFormat="1" ht="30" customHeight="1" x14ac:dyDescent="0.3">
      <c r="C56" s="49" t="s">
        <v>61</v>
      </c>
      <c r="D56" s="22">
        <v>3304</v>
      </c>
      <c r="E56" s="31">
        <v>-0.30000000000000071</v>
      </c>
      <c r="F56" s="31">
        <v>-16.600000000000001</v>
      </c>
      <c r="G56" s="31">
        <v>-13.7</v>
      </c>
      <c r="H56" s="31">
        <v>-29.8</v>
      </c>
      <c r="I56" s="30">
        <v>9.6999999999999993</v>
      </c>
      <c r="J56" s="31">
        <v>-30.4</v>
      </c>
      <c r="K56" s="31">
        <v>41.7</v>
      </c>
      <c r="L56" s="31">
        <v>-6.5</v>
      </c>
      <c r="M56" s="30">
        <f t="shared" si="18"/>
        <v>6.3000000000000007</v>
      </c>
      <c r="N56" s="31">
        <f t="shared" si="18"/>
        <v>24.9</v>
      </c>
      <c r="O56" s="31">
        <f t="shared" si="18"/>
        <v>30.599999999999998</v>
      </c>
      <c r="P56" s="31">
        <v>229</v>
      </c>
      <c r="Q56" s="74">
        <v>24.9</v>
      </c>
      <c r="R56" s="22">
        <v>43.4</v>
      </c>
      <c r="S56" s="31">
        <v>312.5</v>
      </c>
      <c r="T56" s="54">
        <v>290.3</v>
      </c>
      <c r="U56" s="30">
        <f t="shared" si="20"/>
        <v>410.9</v>
      </c>
      <c r="V56" s="31">
        <f t="shared" si="20"/>
        <v>44.800000000000033</v>
      </c>
      <c r="W56" s="31">
        <f t="shared" si="20"/>
        <v>292.90000000000003</v>
      </c>
      <c r="X56" s="31">
        <f t="shared" si="20"/>
        <v>390.49999999999994</v>
      </c>
      <c r="Y56" s="30">
        <v>43</v>
      </c>
      <c r="Z56" s="31">
        <v>82.000000000000014</v>
      </c>
      <c r="AA56" s="31">
        <v>110.7</v>
      </c>
      <c r="AB56" s="31">
        <v>219.1999999999999</v>
      </c>
      <c r="AC56" s="30">
        <f t="shared" si="21"/>
        <v>39.9</v>
      </c>
      <c r="AD56" s="31">
        <f t="shared" si="21"/>
        <v>106.8</v>
      </c>
      <c r="AE56" s="31">
        <f t="shared" si="21"/>
        <v>326.09999999999997</v>
      </c>
      <c r="AF56" s="31">
        <f t="shared" si="21"/>
        <v>121.89999999999998</v>
      </c>
      <c r="AG56" s="30">
        <f t="shared" si="19"/>
        <v>68.8</v>
      </c>
      <c r="AH56" s="31">
        <f t="shared" si="19"/>
        <v>-32.299999999999997</v>
      </c>
      <c r="AI56" s="31">
        <f t="shared" si="19"/>
        <v>25.299999999999997</v>
      </c>
      <c r="AJ56" s="31">
        <f t="shared" si="19"/>
        <v>64.2</v>
      </c>
      <c r="AK56" s="21">
        <f t="shared" si="19"/>
        <v>-56.7</v>
      </c>
      <c r="AL56" s="22">
        <f t="shared" si="19"/>
        <v>-46.800000000000004</v>
      </c>
      <c r="AM56" s="22">
        <f t="shared" si="19"/>
        <v>238.70000000000002</v>
      </c>
      <c r="AN56" s="22">
        <f t="shared" si="19"/>
        <v>357.1</v>
      </c>
      <c r="AO56" s="30">
        <v>-50.800000000000011</v>
      </c>
      <c r="AP56" s="31">
        <v>334.20000000000005</v>
      </c>
      <c r="AQ56" s="75">
        <v>57</v>
      </c>
      <c r="AR56" s="76">
        <v>334.7</v>
      </c>
      <c r="AS56" s="77">
        <v>46.3</v>
      </c>
      <c r="AT56" s="22">
        <v>56.000000000000014</v>
      </c>
      <c r="AU56" s="56">
        <v>108.19999999999999</v>
      </c>
      <c r="AV56" s="57">
        <v>561.59999999999991</v>
      </c>
      <c r="AW56" s="58">
        <v>40.099999999999994</v>
      </c>
      <c r="AX56" s="47"/>
      <c r="AY56" s="47"/>
      <c r="BA56" s="29"/>
      <c r="BB56" s="29"/>
      <c r="BC56" s="29"/>
    </row>
    <row r="57" spans="3:55" s="5" customFormat="1" ht="33" customHeight="1" x14ac:dyDescent="0.3">
      <c r="C57" s="49" t="s">
        <v>62</v>
      </c>
      <c r="D57" s="22">
        <v>3305</v>
      </c>
      <c r="E57" s="31">
        <v>0</v>
      </c>
      <c r="F57" s="31">
        <v>0</v>
      </c>
      <c r="G57" s="31">
        <v>0</v>
      </c>
      <c r="H57" s="31">
        <v>0</v>
      </c>
      <c r="I57" s="30">
        <v>0</v>
      </c>
      <c r="J57" s="31">
        <v>0</v>
      </c>
      <c r="K57" s="31">
        <v>0</v>
      </c>
      <c r="L57" s="31">
        <v>0</v>
      </c>
      <c r="M57" s="30">
        <f t="shared" si="18"/>
        <v>0</v>
      </c>
      <c r="N57" s="31">
        <f t="shared" si="18"/>
        <v>0</v>
      </c>
      <c r="O57" s="31">
        <f t="shared" si="18"/>
        <v>0</v>
      </c>
      <c r="P57" s="31">
        <v>0</v>
      </c>
      <c r="Q57" s="74">
        <v>0</v>
      </c>
      <c r="R57" s="31">
        <v>0</v>
      </c>
      <c r="S57" s="31">
        <v>0</v>
      </c>
      <c r="T57" s="54">
        <v>0</v>
      </c>
      <c r="U57" s="30">
        <f t="shared" si="20"/>
        <v>0</v>
      </c>
      <c r="V57" s="31">
        <f t="shared" si="20"/>
        <v>0</v>
      </c>
      <c r="W57" s="31">
        <f t="shared" si="20"/>
        <v>0</v>
      </c>
      <c r="X57" s="31">
        <f t="shared" si="20"/>
        <v>0</v>
      </c>
      <c r="Y57" s="30">
        <v>0</v>
      </c>
      <c r="Z57" s="31">
        <v>0</v>
      </c>
      <c r="AA57" s="31">
        <v>0</v>
      </c>
      <c r="AB57" s="31">
        <v>0</v>
      </c>
      <c r="AC57" s="30">
        <f t="shared" si="21"/>
        <v>0</v>
      </c>
      <c r="AD57" s="31">
        <f t="shared" si="21"/>
        <v>0</v>
      </c>
      <c r="AE57" s="31">
        <f t="shared" si="21"/>
        <v>0</v>
      </c>
      <c r="AF57" s="31">
        <f t="shared" si="21"/>
        <v>0</v>
      </c>
      <c r="AG57" s="30">
        <f t="shared" si="19"/>
        <v>0</v>
      </c>
      <c r="AH57" s="31">
        <f t="shared" si="19"/>
        <v>0</v>
      </c>
      <c r="AI57" s="31">
        <f t="shared" si="19"/>
        <v>0</v>
      </c>
      <c r="AJ57" s="31">
        <f t="shared" si="19"/>
        <v>0</v>
      </c>
      <c r="AK57" s="30">
        <f t="shared" si="19"/>
        <v>0</v>
      </c>
      <c r="AL57" s="31">
        <f t="shared" si="19"/>
        <v>0</v>
      </c>
      <c r="AM57" s="31">
        <f t="shared" si="19"/>
        <v>0</v>
      </c>
      <c r="AN57" s="31">
        <f t="shared" si="19"/>
        <v>0</v>
      </c>
      <c r="AO57" s="30">
        <v>0</v>
      </c>
      <c r="AP57" s="31">
        <v>0</v>
      </c>
      <c r="AQ57" s="75">
        <v>0</v>
      </c>
      <c r="AR57" s="76">
        <v>0</v>
      </c>
      <c r="AS57" s="30">
        <v>0</v>
      </c>
      <c r="AT57" s="31">
        <v>0</v>
      </c>
      <c r="AU57" s="56">
        <v>0</v>
      </c>
      <c r="AV57" s="57">
        <v>0</v>
      </c>
      <c r="AW57" s="58">
        <v>0</v>
      </c>
      <c r="AX57" s="47"/>
      <c r="AY57" s="47"/>
      <c r="BA57" s="29"/>
      <c r="BB57" s="29"/>
      <c r="BC57" s="29"/>
    </row>
    <row r="58" spans="3:55" s="5" customFormat="1" ht="24.75" customHeight="1" x14ac:dyDescent="0.3">
      <c r="C58" s="49" t="s">
        <v>63</v>
      </c>
      <c r="D58" s="22">
        <v>3306</v>
      </c>
      <c r="E58" s="31">
        <v>0</v>
      </c>
      <c r="F58" s="31">
        <v>0</v>
      </c>
      <c r="G58" s="31">
        <v>0</v>
      </c>
      <c r="H58" s="31">
        <v>0</v>
      </c>
      <c r="I58" s="30">
        <v>0</v>
      </c>
      <c r="J58" s="31">
        <v>0</v>
      </c>
      <c r="K58" s="31">
        <v>0</v>
      </c>
      <c r="L58" s="31">
        <v>0</v>
      </c>
      <c r="M58" s="30">
        <f t="shared" si="18"/>
        <v>0</v>
      </c>
      <c r="N58" s="31">
        <f t="shared" si="18"/>
        <v>0</v>
      </c>
      <c r="O58" s="31">
        <f t="shared" si="18"/>
        <v>0</v>
      </c>
      <c r="P58" s="31">
        <v>0</v>
      </c>
      <c r="Q58" s="74">
        <v>0</v>
      </c>
      <c r="R58" s="31">
        <v>0</v>
      </c>
      <c r="S58" s="31">
        <v>0</v>
      </c>
      <c r="T58" s="54">
        <v>0</v>
      </c>
      <c r="U58" s="30">
        <f t="shared" si="20"/>
        <v>0</v>
      </c>
      <c r="V58" s="31">
        <f t="shared" si="20"/>
        <v>0</v>
      </c>
      <c r="W58" s="31">
        <f t="shared" si="20"/>
        <v>0</v>
      </c>
      <c r="X58" s="31">
        <f t="shared" si="20"/>
        <v>0</v>
      </c>
      <c r="Y58" s="30">
        <v>0</v>
      </c>
      <c r="Z58" s="31">
        <v>0</v>
      </c>
      <c r="AA58" s="31">
        <v>0</v>
      </c>
      <c r="AB58" s="31">
        <v>0</v>
      </c>
      <c r="AC58" s="30">
        <f t="shared" si="21"/>
        <v>0</v>
      </c>
      <c r="AD58" s="31">
        <f t="shared" si="21"/>
        <v>0</v>
      </c>
      <c r="AE58" s="31">
        <f t="shared" si="21"/>
        <v>0</v>
      </c>
      <c r="AF58" s="31">
        <f t="shared" si="21"/>
        <v>0</v>
      </c>
      <c r="AG58" s="30">
        <f t="shared" si="19"/>
        <v>0</v>
      </c>
      <c r="AH58" s="31">
        <f t="shared" si="19"/>
        <v>0</v>
      </c>
      <c r="AI58" s="31">
        <f t="shared" si="19"/>
        <v>0</v>
      </c>
      <c r="AJ58" s="31">
        <f t="shared" si="19"/>
        <v>0</v>
      </c>
      <c r="AK58" s="30">
        <f t="shared" si="19"/>
        <v>0</v>
      </c>
      <c r="AL58" s="31">
        <f t="shared" si="19"/>
        <v>0</v>
      </c>
      <c r="AM58" s="31">
        <f t="shared" si="19"/>
        <v>0</v>
      </c>
      <c r="AN58" s="31">
        <f t="shared" si="19"/>
        <v>0</v>
      </c>
      <c r="AO58" s="30">
        <v>0</v>
      </c>
      <c r="AP58" s="31">
        <v>0</v>
      </c>
      <c r="AQ58" s="75">
        <v>0</v>
      </c>
      <c r="AR58" s="76">
        <v>0</v>
      </c>
      <c r="AS58" s="30">
        <v>0</v>
      </c>
      <c r="AT58" s="31">
        <v>0</v>
      </c>
      <c r="AU58" s="56">
        <v>0</v>
      </c>
      <c r="AV58" s="57">
        <v>0</v>
      </c>
      <c r="AW58" s="58">
        <v>0</v>
      </c>
      <c r="AX58" s="47"/>
      <c r="AY58" s="47"/>
      <c r="BA58" s="29"/>
      <c r="BB58" s="29"/>
      <c r="BC58" s="29"/>
    </row>
    <row r="59" spans="3:55" s="5" customFormat="1" ht="24.75" customHeight="1" x14ac:dyDescent="0.3">
      <c r="C59" s="49" t="s">
        <v>64</v>
      </c>
      <c r="D59" s="22">
        <v>3307</v>
      </c>
      <c r="E59" s="31">
        <v>0</v>
      </c>
      <c r="F59" s="31">
        <v>0</v>
      </c>
      <c r="G59" s="31">
        <v>0</v>
      </c>
      <c r="H59" s="31">
        <v>0</v>
      </c>
      <c r="I59" s="30">
        <v>0</v>
      </c>
      <c r="J59" s="31">
        <v>0</v>
      </c>
      <c r="K59" s="31">
        <v>0</v>
      </c>
      <c r="L59" s="31">
        <v>0</v>
      </c>
      <c r="M59" s="30">
        <f t="shared" si="18"/>
        <v>0</v>
      </c>
      <c r="N59" s="31">
        <f t="shared" si="18"/>
        <v>0</v>
      </c>
      <c r="O59" s="31">
        <f t="shared" si="18"/>
        <v>0</v>
      </c>
      <c r="P59" s="31">
        <v>0</v>
      </c>
      <c r="Q59" s="74">
        <v>0</v>
      </c>
      <c r="R59" s="31">
        <v>0</v>
      </c>
      <c r="S59" s="31">
        <v>0</v>
      </c>
      <c r="T59" s="54">
        <v>0</v>
      </c>
      <c r="U59" s="30">
        <f t="shared" si="20"/>
        <v>0</v>
      </c>
      <c r="V59" s="31">
        <f t="shared" si="20"/>
        <v>0</v>
      </c>
      <c r="W59" s="31">
        <f t="shared" si="20"/>
        <v>0</v>
      </c>
      <c r="X59" s="31">
        <f t="shared" si="20"/>
        <v>0</v>
      </c>
      <c r="Y59" s="30">
        <v>0</v>
      </c>
      <c r="Z59" s="31">
        <v>0</v>
      </c>
      <c r="AA59" s="31">
        <v>0</v>
      </c>
      <c r="AB59" s="31">
        <v>0</v>
      </c>
      <c r="AC59" s="30">
        <f t="shared" si="21"/>
        <v>0</v>
      </c>
      <c r="AD59" s="31">
        <f t="shared" si="21"/>
        <v>0</v>
      </c>
      <c r="AE59" s="31">
        <f t="shared" si="21"/>
        <v>0</v>
      </c>
      <c r="AF59" s="31">
        <f t="shared" si="21"/>
        <v>0</v>
      </c>
      <c r="AG59" s="30">
        <f t="shared" si="19"/>
        <v>0</v>
      </c>
      <c r="AH59" s="31">
        <f t="shared" si="19"/>
        <v>0</v>
      </c>
      <c r="AI59" s="31">
        <f t="shared" si="19"/>
        <v>0</v>
      </c>
      <c r="AJ59" s="31">
        <f t="shared" si="19"/>
        <v>0</v>
      </c>
      <c r="AK59" s="30">
        <f t="shared" si="19"/>
        <v>0</v>
      </c>
      <c r="AL59" s="31">
        <f t="shared" si="19"/>
        <v>0</v>
      </c>
      <c r="AM59" s="31">
        <f t="shared" si="19"/>
        <v>0</v>
      </c>
      <c r="AN59" s="31">
        <f t="shared" si="19"/>
        <v>0</v>
      </c>
      <c r="AO59" s="30">
        <v>0</v>
      </c>
      <c r="AP59" s="31">
        <v>0</v>
      </c>
      <c r="AQ59" s="75">
        <v>0</v>
      </c>
      <c r="AR59" s="76">
        <v>0</v>
      </c>
      <c r="AS59" s="30">
        <v>0</v>
      </c>
      <c r="AT59" s="31">
        <v>0</v>
      </c>
      <c r="AU59" s="56">
        <v>0</v>
      </c>
      <c r="AV59" s="57">
        <v>0</v>
      </c>
      <c r="AW59" s="58">
        <v>0</v>
      </c>
      <c r="AX59" s="47"/>
      <c r="AY59" s="47"/>
      <c r="BA59" s="29"/>
      <c r="BB59" s="29"/>
      <c r="BC59" s="29"/>
    </row>
    <row r="60" spans="3:55" s="5" customFormat="1" ht="24.75" customHeight="1" x14ac:dyDescent="0.3">
      <c r="C60" s="49" t="s">
        <v>65</v>
      </c>
      <c r="D60" s="22">
        <v>3308</v>
      </c>
      <c r="E60" s="31">
        <v>0</v>
      </c>
      <c r="F60" s="31">
        <v>0</v>
      </c>
      <c r="G60" s="31">
        <v>0</v>
      </c>
      <c r="H60" s="31">
        <v>0</v>
      </c>
      <c r="I60" s="30">
        <v>0</v>
      </c>
      <c r="J60" s="31">
        <v>0</v>
      </c>
      <c r="K60" s="31">
        <v>0</v>
      </c>
      <c r="L60" s="31">
        <v>0</v>
      </c>
      <c r="M60" s="30">
        <f t="shared" si="18"/>
        <v>0</v>
      </c>
      <c r="N60" s="31">
        <f t="shared" si="18"/>
        <v>0</v>
      </c>
      <c r="O60" s="31">
        <f t="shared" si="18"/>
        <v>0</v>
      </c>
      <c r="P60" s="31">
        <v>-22.4</v>
      </c>
      <c r="Q60" s="74">
        <v>-170.5</v>
      </c>
      <c r="R60" s="22">
        <v>-6.3000000000000114</v>
      </c>
      <c r="S60" s="31">
        <v>-18.5</v>
      </c>
      <c r="T60" s="54">
        <v>-2.7999999999999829</v>
      </c>
      <c r="U60" s="30">
        <f t="shared" si="20"/>
        <v>-4.5999999999999996</v>
      </c>
      <c r="V60" s="31">
        <f t="shared" si="20"/>
        <v>-3.5999999999999996</v>
      </c>
      <c r="W60" s="31">
        <f t="shared" si="20"/>
        <v>8.1999999999999993</v>
      </c>
      <c r="X60" s="31">
        <f t="shared" si="20"/>
        <v>0</v>
      </c>
      <c r="Y60" s="30">
        <v>0</v>
      </c>
      <c r="Z60" s="31">
        <v>-11.4</v>
      </c>
      <c r="AA60" s="31">
        <v>-2.5999999999999996</v>
      </c>
      <c r="AB60" s="31">
        <v>-5.3999999999999986</v>
      </c>
      <c r="AC60" s="30">
        <f t="shared" si="21"/>
        <v>-2.1</v>
      </c>
      <c r="AD60" s="31">
        <f t="shared" si="21"/>
        <v>-1.2999999999999998</v>
      </c>
      <c r="AE60" s="31">
        <f t="shared" si="21"/>
        <v>3.4</v>
      </c>
      <c r="AF60" s="31">
        <f t="shared" si="21"/>
        <v>0</v>
      </c>
      <c r="AG60" s="30">
        <f t="shared" si="19"/>
        <v>0</v>
      </c>
      <c r="AH60" s="31">
        <f t="shared" si="19"/>
        <v>-12.8</v>
      </c>
      <c r="AI60" s="31">
        <f t="shared" si="19"/>
        <v>-1.1999999999999993</v>
      </c>
      <c r="AJ60" s="31">
        <f t="shared" si="19"/>
        <v>14</v>
      </c>
      <c r="AK60" s="21">
        <f t="shared" si="19"/>
        <v>-9.1999999999999993</v>
      </c>
      <c r="AL60" s="22">
        <f t="shared" si="19"/>
        <v>-5.6000000000000014</v>
      </c>
      <c r="AM60" s="22">
        <f t="shared" si="19"/>
        <v>-1.8999999999999986</v>
      </c>
      <c r="AN60" s="22">
        <f t="shared" si="19"/>
        <v>-3.4000000000000021</v>
      </c>
      <c r="AO60" s="30">
        <v>-7.6000000000000005</v>
      </c>
      <c r="AP60" s="31">
        <v>-0.70000000000000018</v>
      </c>
      <c r="AQ60" s="75">
        <v>-2.3999999999999986</v>
      </c>
      <c r="AR60" s="76">
        <v>-2.9000000000000004</v>
      </c>
      <c r="AS60" s="30">
        <v>-25</v>
      </c>
      <c r="AT60" s="22">
        <v>9.9</v>
      </c>
      <c r="AU60" s="56">
        <v>-4.4000000000000004</v>
      </c>
      <c r="AV60" s="57">
        <v>-29.4</v>
      </c>
      <c r="AW60" s="58">
        <v>-42</v>
      </c>
      <c r="AX60" s="47"/>
      <c r="AY60" s="47"/>
      <c r="BA60" s="29"/>
      <c r="BB60" s="29"/>
      <c r="BC60" s="29"/>
    </row>
    <row r="61" spans="3:55" s="5" customFormat="1" ht="24.75" customHeight="1" x14ac:dyDescent="0.3">
      <c r="C61" s="49" t="s">
        <v>66</v>
      </c>
      <c r="D61" s="22">
        <v>331</v>
      </c>
      <c r="E61" s="31">
        <v>-11.9</v>
      </c>
      <c r="F61" s="31">
        <v>-14.7</v>
      </c>
      <c r="G61" s="31">
        <v>-0.6</v>
      </c>
      <c r="H61" s="31">
        <v>1.3</v>
      </c>
      <c r="I61" s="30">
        <v>0</v>
      </c>
      <c r="J61" s="31">
        <v>0</v>
      </c>
      <c r="K61" s="31">
        <v>0</v>
      </c>
      <c r="L61" s="31">
        <v>-20</v>
      </c>
      <c r="M61" s="30">
        <f t="shared" ref="M61:AI61" si="22">SUM(M62:M68)</f>
        <v>-10</v>
      </c>
      <c r="N61" s="31">
        <f t="shared" si="22"/>
        <v>-10</v>
      </c>
      <c r="O61" s="31">
        <f t="shared" si="22"/>
        <v>-14.2</v>
      </c>
      <c r="P61" s="31">
        <v>-18.2</v>
      </c>
      <c r="Q61" s="30">
        <f t="shared" si="22"/>
        <v>-178.5</v>
      </c>
      <c r="R61" s="31">
        <f t="shared" si="22"/>
        <v>-16.300000000000011</v>
      </c>
      <c r="S61" s="31">
        <f t="shared" si="22"/>
        <v>37.1</v>
      </c>
      <c r="T61" s="32">
        <f t="shared" si="22"/>
        <v>184.10000000000002</v>
      </c>
      <c r="U61" s="30">
        <f t="shared" si="22"/>
        <v>50.1</v>
      </c>
      <c r="V61" s="31">
        <f t="shared" si="22"/>
        <v>27.700000000000003</v>
      </c>
      <c r="W61" s="31">
        <f t="shared" si="22"/>
        <v>54.699999999999989</v>
      </c>
      <c r="X61" s="32">
        <f t="shared" si="22"/>
        <v>-8.999999999999984</v>
      </c>
      <c r="Y61" s="30">
        <f t="shared" si="22"/>
        <v>-2</v>
      </c>
      <c r="Z61" s="31">
        <f t="shared" si="22"/>
        <v>37.800000000000004</v>
      </c>
      <c r="AA61" s="31">
        <f t="shared" si="22"/>
        <v>-5.8000000000000025</v>
      </c>
      <c r="AB61" s="31">
        <f t="shared" si="22"/>
        <v>5.2000000000000099</v>
      </c>
      <c r="AC61" s="30">
        <f>SUM(AC62:AC68)</f>
        <v>13.200000000000001</v>
      </c>
      <c r="AD61" s="31">
        <f t="shared" si="22"/>
        <v>16.399999999999999</v>
      </c>
      <c r="AE61" s="31">
        <f t="shared" si="22"/>
        <v>-5.2000000000000011</v>
      </c>
      <c r="AF61" s="32">
        <f t="shared" si="22"/>
        <v>-10.300000000000004</v>
      </c>
      <c r="AG61" s="30">
        <f t="shared" si="22"/>
        <v>-3.6999999999999993</v>
      </c>
      <c r="AH61" s="31">
        <f t="shared" si="22"/>
        <v>12.000000000000004</v>
      </c>
      <c r="AI61" s="31">
        <f t="shared" si="22"/>
        <v>21.999999999999996</v>
      </c>
      <c r="AJ61" s="32">
        <v>59.599999999999994</v>
      </c>
      <c r="AK61" s="30">
        <f t="shared" ref="AK61:AV61" si="23">SUM(AK62:AK68)</f>
        <v>213.20000000000002</v>
      </c>
      <c r="AL61" s="31">
        <f t="shared" si="23"/>
        <v>101.79999999999998</v>
      </c>
      <c r="AM61" s="31">
        <f t="shared" si="23"/>
        <v>145.1</v>
      </c>
      <c r="AN61" s="31">
        <f t="shared" si="23"/>
        <v>56.399999999999963</v>
      </c>
      <c r="AO61" s="30">
        <f t="shared" si="23"/>
        <v>185.70000000000002</v>
      </c>
      <c r="AP61" s="31">
        <f t="shared" si="23"/>
        <v>84.900000000000034</v>
      </c>
      <c r="AQ61" s="31">
        <f t="shared" si="23"/>
        <v>20.999999999999979</v>
      </c>
      <c r="AR61" s="32">
        <f t="shared" si="23"/>
        <v>-26.70000000000001</v>
      </c>
      <c r="AS61" s="30">
        <f t="shared" si="23"/>
        <v>-46.2</v>
      </c>
      <c r="AT61" s="31">
        <f t="shared" si="23"/>
        <v>74.200000000000017</v>
      </c>
      <c r="AU61" s="31">
        <f t="shared" si="23"/>
        <v>134.5</v>
      </c>
      <c r="AV61" s="32">
        <f t="shared" si="23"/>
        <v>155.89999999999998</v>
      </c>
      <c r="AW61" s="58">
        <v>64.5</v>
      </c>
      <c r="AX61" s="47"/>
      <c r="AY61" s="47"/>
      <c r="BA61" s="29"/>
      <c r="BB61" s="29"/>
      <c r="BC61" s="29"/>
    </row>
    <row r="62" spans="3:55" s="3" customFormat="1" ht="16.5" x14ac:dyDescent="0.3">
      <c r="C62" s="33" t="s">
        <v>67</v>
      </c>
      <c r="D62" s="34">
        <v>3312</v>
      </c>
      <c r="E62" s="37">
        <v>0</v>
      </c>
      <c r="F62" s="37">
        <v>0</v>
      </c>
      <c r="G62" s="37">
        <v>0</v>
      </c>
      <c r="H62" s="37">
        <v>0</v>
      </c>
      <c r="I62" s="36">
        <v>0</v>
      </c>
      <c r="J62" s="37">
        <v>0</v>
      </c>
      <c r="K62" s="37">
        <v>0</v>
      </c>
      <c r="L62" s="37">
        <v>0</v>
      </c>
      <c r="M62" s="36">
        <v>0</v>
      </c>
      <c r="N62" s="34">
        <v>0</v>
      </c>
      <c r="O62" s="34">
        <v>0</v>
      </c>
      <c r="P62" s="34">
        <v>0</v>
      </c>
      <c r="Q62" s="78">
        <v>0</v>
      </c>
      <c r="R62" s="37">
        <v>0</v>
      </c>
      <c r="S62" s="37">
        <v>0</v>
      </c>
      <c r="T62" s="67">
        <v>0</v>
      </c>
      <c r="U62" s="36">
        <v>0</v>
      </c>
      <c r="V62" s="37">
        <v>0</v>
      </c>
      <c r="W62" s="37">
        <v>0</v>
      </c>
      <c r="X62" s="39">
        <v>0</v>
      </c>
      <c r="Y62" s="36">
        <v>0</v>
      </c>
      <c r="Z62" s="37">
        <v>0</v>
      </c>
      <c r="AA62" s="37">
        <v>0</v>
      </c>
      <c r="AB62" s="40">
        <v>0</v>
      </c>
      <c r="AC62" s="79">
        <v>0</v>
      </c>
      <c r="AD62" s="37">
        <v>0</v>
      </c>
      <c r="AE62" s="37">
        <v>0</v>
      </c>
      <c r="AF62" s="40">
        <v>0</v>
      </c>
      <c r="AG62" s="36">
        <v>0</v>
      </c>
      <c r="AH62" s="37">
        <v>0</v>
      </c>
      <c r="AI62" s="37">
        <v>0</v>
      </c>
      <c r="AJ62" s="40">
        <v>0</v>
      </c>
      <c r="AK62" s="35">
        <v>0</v>
      </c>
      <c r="AL62" s="34">
        <v>0</v>
      </c>
      <c r="AM62" s="37">
        <v>0</v>
      </c>
      <c r="AN62" s="37">
        <v>0</v>
      </c>
      <c r="AO62" s="36">
        <v>0</v>
      </c>
      <c r="AP62" s="37">
        <v>0</v>
      </c>
      <c r="AQ62" s="53">
        <v>0</v>
      </c>
      <c r="AR62" s="43">
        <v>0</v>
      </c>
      <c r="AS62" s="35">
        <v>0</v>
      </c>
      <c r="AT62" s="34">
        <v>0</v>
      </c>
      <c r="AU62" s="44">
        <v>0</v>
      </c>
      <c r="AV62" s="45">
        <v>0</v>
      </c>
      <c r="AW62" s="46">
        <v>0</v>
      </c>
      <c r="AX62" s="47"/>
      <c r="AY62" s="47"/>
      <c r="BA62" s="29"/>
      <c r="BB62" s="29"/>
      <c r="BC62" s="29"/>
    </row>
    <row r="63" spans="3:55" s="3" customFormat="1" ht="16.5" x14ac:dyDescent="0.3">
      <c r="C63" s="33" t="s">
        <v>68</v>
      </c>
      <c r="D63" s="34">
        <v>3313</v>
      </c>
      <c r="E63" s="37">
        <v>-11.9</v>
      </c>
      <c r="F63" s="37">
        <v>-8.5</v>
      </c>
      <c r="G63" s="37">
        <v>0</v>
      </c>
      <c r="H63" s="37">
        <v>0</v>
      </c>
      <c r="I63" s="36">
        <v>0</v>
      </c>
      <c r="J63" s="37">
        <v>0</v>
      </c>
      <c r="K63" s="37">
        <v>0</v>
      </c>
      <c r="L63" s="37">
        <v>0</v>
      </c>
      <c r="M63" s="36">
        <v>0</v>
      </c>
      <c r="N63" s="34">
        <v>0</v>
      </c>
      <c r="O63" s="34">
        <v>0</v>
      </c>
      <c r="P63" s="34">
        <v>-30</v>
      </c>
      <c r="Q63" s="78">
        <v>-8</v>
      </c>
      <c r="R63" s="37">
        <v>-10</v>
      </c>
      <c r="S63" s="37">
        <v>55.6</v>
      </c>
      <c r="T63" s="67">
        <v>186.9</v>
      </c>
      <c r="U63" s="36">
        <v>55</v>
      </c>
      <c r="V63" s="34">
        <v>31.400000000000006</v>
      </c>
      <c r="W63" s="37">
        <v>56.799999999999983</v>
      </c>
      <c r="X63" s="39">
        <v>-6.2999999999999829</v>
      </c>
      <c r="Y63" s="36">
        <v>6.8000000000000007</v>
      </c>
      <c r="Z63" s="37">
        <v>41.5</v>
      </c>
      <c r="AA63" s="37">
        <v>-3.2000000000000028</v>
      </c>
      <c r="AB63" s="40">
        <v>10.600000000000009</v>
      </c>
      <c r="AC63" s="79">
        <v>17.8</v>
      </c>
      <c r="AD63" s="37">
        <v>17.7</v>
      </c>
      <c r="AE63" s="37">
        <v>-11.100000000000001</v>
      </c>
      <c r="AF63" s="39">
        <v>-10.300000000000004</v>
      </c>
      <c r="AG63" s="36">
        <v>0</v>
      </c>
      <c r="AH63" s="37">
        <v>29.200000000000003</v>
      </c>
      <c r="AI63" s="37">
        <v>23.099999999999994</v>
      </c>
      <c r="AJ63" s="40">
        <v>45.8</v>
      </c>
      <c r="AK63" s="35">
        <v>222.8</v>
      </c>
      <c r="AL63" s="34">
        <v>107.89999999999998</v>
      </c>
      <c r="AM63" s="37">
        <v>147</v>
      </c>
      <c r="AN63" s="37">
        <v>60.099999999999966</v>
      </c>
      <c r="AO63" s="36">
        <v>193.6</v>
      </c>
      <c r="AP63" s="37">
        <v>86.500000000000028</v>
      </c>
      <c r="AQ63" s="53">
        <v>23.399999999999977</v>
      </c>
      <c r="AR63" s="43">
        <v>-23.800000000000011</v>
      </c>
      <c r="AS63" s="35">
        <v>-46.2</v>
      </c>
      <c r="AT63" s="34">
        <v>90.300000000000011</v>
      </c>
      <c r="AU63" s="44">
        <v>138.9</v>
      </c>
      <c r="AV63" s="45">
        <v>160.39999999999998</v>
      </c>
      <c r="AW63" s="46">
        <v>81.900000000000006</v>
      </c>
      <c r="AX63" s="47"/>
      <c r="AY63" s="47"/>
      <c r="BA63" s="29"/>
      <c r="BB63" s="29"/>
      <c r="BC63" s="29"/>
    </row>
    <row r="64" spans="3:55" s="3" customFormat="1" ht="16.5" x14ac:dyDescent="0.3">
      <c r="C64" s="33" t="s">
        <v>69</v>
      </c>
      <c r="D64" s="34">
        <v>3314</v>
      </c>
      <c r="E64" s="37">
        <v>0</v>
      </c>
      <c r="F64" s="37">
        <v>-6.2</v>
      </c>
      <c r="G64" s="37">
        <v>-0.6</v>
      </c>
      <c r="H64" s="37">
        <v>1.3</v>
      </c>
      <c r="I64" s="36">
        <v>0</v>
      </c>
      <c r="J64" s="37">
        <v>0</v>
      </c>
      <c r="K64" s="37">
        <v>0</v>
      </c>
      <c r="L64" s="37">
        <v>-20</v>
      </c>
      <c r="M64" s="36">
        <v>-10</v>
      </c>
      <c r="N64" s="34">
        <v>-10</v>
      </c>
      <c r="O64" s="34">
        <v>-14.2</v>
      </c>
      <c r="P64" s="34">
        <v>34.200000000000003</v>
      </c>
      <c r="Q64" s="78">
        <v>0</v>
      </c>
      <c r="R64" s="37">
        <v>0</v>
      </c>
      <c r="S64" s="37">
        <v>0</v>
      </c>
      <c r="T64" s="67">
        <v>0</v>
      </c>
      <c r="U64" s="36">
        <v>-0.3</v>
      </c>
      <c r="V64" s="34">
        <v>-0.10000000000000003</v>
      </c>
      <c r="W64" s="37">
        <v>-10.299999999999999</v>
      </c>
      <c r="X64" s="39">
        <v>-2.7000000000000011</v>
      </c>
      <c r="Y64" s="36">
        <v>-8.8000000000000007</v>
      </c>
      <c r="Z64" s="37">
        <v>7.7000000000000011</v>
      </c>
      <c r="AA64" s="37">
        <v>0</v>
      </c>
      <c r="AB64" s="40">
        <v>0</v>
      </c>
      <c r="AC64" s="79">
        <v>-2.5</v>
      </c>
      <c r="AD64" s="37">
        <v>0</v>
      </c>
      <c r="AE64" s="37">
        <v>2.5</v>
      </c>
      <c r="AF64" s="39">
        <v>0</v>
      </c>
      <c r="AG64" s="36">
        <v>-3.6999999999999993</v>
      </c>
      <c r="AH64" s="37">
        <v>-4.4000000000000004</v>
      </c>
      <c r="AI64" s="37">
        <v>9.9999999999999645E-2</v>
      </c>
      <c r="AJ64" s="40">
        <v>-0.19999999999999929</v>
      </c>
      <c r="AK64" s="35">
        <v>-0.4</v>
      </c>
      <c r="AL64" s="34">
        <v>-0.5</v>
      </c>
      <c r="AM64" s="37">
        <v>0</v>
      </c>
      <c r="AN64" s="37">
        <v>-0.29999999999999993</v>
      </c>
      <c r="AO64" s="36">
        <v>-1.2</v>
      </c>
      <c r="AP64" s="37">
        <v>0</v>
      </c>
      <c r="AQ64" s="53">
        <v>0</v>
      </c>
      <c r="AR64" s="43">
        <v>0</v>
      </c>
      <c r="AS64" s="35">
        <v>0</v>
      </c>
      <c r="AT64" s="34">
        <v>-1</v>
      </c>
      <c r="AU64" s="44">
        <v>0</v>
      </c>
      <c r="AV64" s="45">
        <v>0</v>
      </c>
      <c r="AW64" s="46">
        <v>-2</v>
      </c>
      <c r="AX64" s="47"/>
      <c r="AY64" s="47"/>
      <c r="BA64" s="29"/>
      <c r="BB64" s="29"/>
      <c r="BC64" s="29"/>
    </row>
    <row r="65" spans="3:55" s="3" customFormat="1" ht="16.5" x14ac:dyDescent="0.3">
      <c r="C65" s="33" t="s">
        <v>70</v>
      </c>
      <c r="D65" s="34">
        <v>3315</v>
      </c>
      <c r="E65" s="37">
        <v>0</v>
      </c>
      <c r="F65" s="37">
        <v>0</v>
      </c>
      <c r="G65" s="37">
        <v>0</v>
      </c>
      <c r="H65" s="37">
        <v>0</v>
      </c>
      <c r="I65" s="36">
        <v>0</v>
      </c>
      <c r="J65" s="37">
        <v>0</v>
      </c>
      <c r="K65" s="37">
        <v>0</v>
      </c>
      <c r="L65" s="37">
        <v>0</v>
      </c>
      <c r="M65" s="36">
        <v>0</v>
      </c>
      <c r="N65" s="37">
        <v>0</v>
      </c>
      <c r="O65" s="37">
        <v>0</v>
      </c>
      <c r="P65" s="34">
        <v>0</v>
      </c>
      <c r="Q65" s="78">
        <v>0</v>
      </c>
      <c r="R65" s="37">
        <v>0</v>
      </c>
      <c r="S65" s="37">
        <v>0</v>
      </c>
      <c r="T65" s="67">
        <v>0</v>
      </c>
      <c r="U65" s="36">
        <v>0</v>
      </c>
      <c r="V65" s="37">
        <v>0</v>
      </c>
      <c r="W65" s="37">
        <v>0</v>
      </c>
      <c r="X65" s="39">
        <v>0</v>
      </c>
      <c r="Y65" s="36">
        <v>0</v>
      </c>
      <c r="Z65" s="37">
        <v>0</v>
      </c>
      <c r="AA65" s="37">
        <v>0</v>
      </c>
      <c r="AB65" s="40">
        <v>0</v>
      </c>
      <c r="AC65" s="79">
        <v>0</v>
      </c>
      <c r="AD65" s="37">
        <v>0</v>
      </c>
      <c r="AE65" s="37">
        <v>0</v>
      </c>
      <c r="AF65" s="39">
        <v>0</v>
      </c>
      <c r="AG65" s="36">
        <v>0</v>
      </c>
      <c r="AH65" s="37">
        <v>0</v>
      </c>
      <c r="AI65" s="37">
        <v>0</v>
      </c>
      <c r="AJ65" s="40">
        <v>0</v>
      </c>
      <c r="AK65" s="35">
        <v>0</v>
      </c>
      <c r="AL65" s="34">
        <v>0</v>
      </c>
      <c r="AM65" s="37">
        <v>0</v>
      </c>
      <c r="AN65" s="37">
        <v>0</v>
      </c>
      <c r="AO65" s="36">
        <v>0</v>
      </c>
      <c r="AP65" s="37">
        <v>0</v>
      </c>
      <c r="AQ65" s="53">
        <v>0</v>
      </c>
      <c r="AR65" s="43">
        <v>0</v>
      </c>
      <c r="AS65" s="35">
        <v>0</v>
      </c>
      <c r="AT65" s="34">
        <v>0</v>
      </c>
      <c r="AU65" s="44">
        <v>0</v>
      </c>
      <c r="AV65" s="45">
        <v>0</v>
      </c>
      <c r="AW65" s="46">
        <v>0</v>
      </c>
      <c r="AX65" s="47"/>
      <c r="AY65" s="47"/>
      <c r="BA65" s="29"/>
      <c r="BB65" s="29"/>
      <c r="BC65" s="29"/>
    </row>
    <row r="66" spans="3:55" s="3" customFormat="1" ht="16.5" x14ac:dyDescent="0.3">
      <c r="C66" s="33" t="s">
        <v>71</v>
      </c>
      <c r="D66" s="34">
        <v>3316</v>
      </c>
      <c r="E66" s="37">
        <v>0</v>
      </c>
      <c r="F66" s="37">
        <v>0</v>
      </c>
      <c r="G66" s="37">
        <v>0</v>
      </c>
      <c r="H66" s="37">
        <v>0</v>
      </c>
      <c r="I66" s="36">
        <v>0</v>
      </c>
      <c r="J66" s="37">
        <v>0</v>
      </c>
      <c r="K66" s="37">
        <v>0</v>
      </c>
      <c r="L66" s="37">
        <v>0</v>
      </c>
      <c r="M66" s="36">
        <v>0</v>
      </c>
      <c r="N66" s="37">
        <v>0</v>
      </c>
      <c r="O66" s="37">
        <v>0</v>
      </c>
      <c r="P66" s="34">
        <v>0</v>
      </c>
      <c r="Q66" s="78">
        <v>0</v>
      </c>
      <c r="R66" s="37">
        <v>0</v>
      </c>
      <c r="S66" s="37">
        <v>0</v>
      </c>
      <c r="T66" s="67">
        <v>0</v>
      </c>
      <c r="U66" s="36">
        <v>0</v>
      </c>
      <c r="V66" s="37">
        <v>0</v>
      </c>
      <c r="W66" s="37">
        <v>0</v>
      </c>
      <c r="X66" s="39">
        <v>0</v>
      </c>
      <c r="Y66" s="36">
        <v>0</v>
      </c>
      <c r="Z66" s="37">
        <v>0</v>
      </c>
      <c r="AA66" s="37">
        <v>0</v>
      </c>
      <c r="AB66" s="40">
        <v>0</v>
      </c>
      <c r="AC66" s="79">
        <v>0</v>
      </c>
      <c r="AD66" s="37">
        <v>0</v>
      </c>
      <c r="AE66" s="37">
        <v>0</v>
      </c>
      <c r="AF66" s="39">
        <v>0</v>
      </c>
      <c r="AG66" s="36">
        <v>0</v>
      </c>
      <c r="AH66" s="37">
        <v>0</v>
      </c>
      <c r="AI66" s="37">
        <v>0</v>
      </c>
      <c r="AJ66" s="40">
        <v>0</v>
      </c>
      <c r="AK66" s="35">
        <v>0</v>
      </c>
      <c r="AL66" s="34">
        <v>0</v>
      </c>
      <c r="AM66" s="37">
        <v>0</v>
      </c>
      <c r="AN66" s="37">
        <v>0</v>
      </c>
      <c r="AO66" s="36">
        <v>0</v>
      </c>
      <c r="AP66" s="37">
        <v>0</v>
      </c>
      <c r="AQ66" s="53">
        <v>0</v>
      </c>
      <c r="AR66" s="43">
        <v>0</v>
      </c>
      <c r="AS66" s="35">
        <v>0</v>
      </c>
      <c r="AT66" s="34">
        <v>0</v>
      </c>
      <c r="AU66" s="44">
        <v>0</v>
      </c>
      <c r="AV66" s="45">
        <v>0</v>
      </c>
      <c r="AW66" s="46">
        <v>0</v>
      </c>
      <c r="AX66" s="47"/>
      <c r="AY66" s="47"/>
      <c r="BA66" s="29"/>
      <c r="BB66" s="29"/>
      <c r="BC66" s="29"/>
    </row>
    <row r="67" spans="3:55" s="3" customFormat="1" ht="16.5" x14ac:dyDescent="0.3">
      <c r="C67" s="33" t="s">
        <v>72</v>
      </c>
      <c r="D67" s="34">
        <v>3317</v>
      </c>
      <c r="E67" s="37">
        <v>0</v>
      </c>
      <c r="F67" s="37">
        <v>0</v>
      </c>
      <c r="G67" s="37">
        <v>0</v>
      </c>
      <c r="H67" s="37">
        <v>0</v>
      </c>
      <c r="I67" s="36">
        <v>0</v>
      </c>
      <c r="J67" s="37">
        <v>0</v>
      </c>
      <c r="K67" s="37">
        <v>0</v>
      </c>
      <c r="L67" s="37">
        <v>0</v>
      </c>
      <c r="M67" s="36">
        <v>0</v>
      </c>
      <c r="N67" s="37">
        <v>0</v>
      </c>
      <c r="O67" s="37">
        <v>0</v>
      </c>
      <c r="P67" s="34">
        <v>0</v>
      </c>
      <c r="Q67" s="78">
        <v>0</v>
      </c>
      <c r="R67" s="37">
        <v>0</v>
      </c>
      <c r="S67" s="37">
        <v>0</v>
      </c>
      <c r="T67" s="67">
        <v>0</v>
      </c>
      <c r="U67" s="36">
        <v>0</v>
      </c>
      <c r="V67" s="37">
        <v>0</v>
      </c>
      <c r="W67" s="37">
        <v>0</v>
      </c>
      <c r="X67" s="39">
        <v>0</v>
      </c>
      <c r="Y67" s="36">
        <v>0</v>
      </c>
      <c r="Z67" s="37">
        <v>0</v>
      </c>
      <c r="AA67" s="37">
        <v>0</v>
      </c>
      <c r="AB67" s="40">
        <v>0</v>
      </c>
      <c r="AC67" s="79">
        <v>0</v>
      </c>
      <c r="AD67" s="37">
        <v>0</v>
      </c>
      <c r="AE67" s="37">
        <v>0</v>
      </c>
      <c r="AF67" s="39">
        <v>0</v>
      </c>
      <c r="AG67" s="36">
        <v>0</v>
      </c>
      <c r="AH67" s="37">
        <v>0</v>
      </c>
      <c r="AI67" s="37">
        <v>0</v>
      </c>
      <c r="AJ67" s="40">
        <v>0</v>
      </c>
      <c r="AK67" s="35">
        <v>0</v>
      </c>
      <c r="AL67" s="34">
        <v>0</v>
      </c>
      <c r="AM67" s="37">
        <v>0</v>
      </c>
      <c r="AN67" s="37">
        <v>0</v>
      </c>
      <c r="AO67" s="36">
        <v>0</v>
      </c>
      <c r="AP67" s="37">
        <v>0</v>
      </c>
      <c r="AQ67" s="53">
        <v>0</v>
      </c>
      <c r="AR67" s="43">
        <v>0</v>
      </c>
      <c r="AS67" s="35">
        <v>0</v>
      </c>
      <c r="AT67" s="34">
        <v>0</v>
      </c>
      <c r="AU67" s="44">
        <v>0</v>
      </c>
      <c r="AV67" s="45">
        <v>0</v>
      </c>
      <c r="AW67" s="46">
        <v>0</v>
      </c>
      <c r="AX67" s="47"/>
      <c r="AY67" s="47"/>
      <c r="BA67" s="29"/>
      <c r="BB67" s="29"/>
      <c r="BC67" s="29"/>
    </row>
    <row r="68" spans="3:55" s="3" customFormat="1" ht="16.5" x14ac:dyDescent="0.3">
      <c r="C68" s="33" t="s">
        <v>73</v>
      </c>
      <c r="D68" s="34">
        <v>3318</v>
      </c>
      <c r="E68" s="37">
        <v>0</v>
      </c>
      <c r="F68" s="37">
        <v>0</v>
      </c>
      <c r="G68" s="37">
        <v>0</v>
      </c>
      <c r="H68" s="37">
        <v>0</v>
      </c>
      <c r="I68" s="36">
        <v>0</v>
      </c>
      <c r="J68" s="37">
        <v>0</v>
      </c>
      <c r="K68" s="37">
        <v>0</v>
      </c>
      <c r="L68" s="37">
        <v>0</v>
      </c>
      <c r="M68" s="36">
        <v>0</v>
      </c>
      <c r="N68" s="37">
        <v>0</v>
      </c>
      <c r="O68" s="37">
        <v>0</v>
      </c>
      <c r="P68" s="34">
        <v>-22.4</v>
      </c>
      <c r="Q68" s="78">
        <v>-170.5</v>
      </c>
      <c r="R68" s="37">
        <v>-6.3000000000000114</v>
      </c>
      <c r="S68" s="37">
        <v>-18.5</v>
      </c>
      <c r="T68" s="67">
        <v>-2.7999999999999829</v>
      </c>
      <c r="U68" s="36">
        <v>-4.5999999999999996</v>
      </c>
      <c r="V68" s="34">
        <v>-3.5999999999999996</v>
      </c>
      <c r="W68" s="37">
        <v>8.1999999999999993</v>
      </c>
      <c r="X68" s="39">
        <v>0</v>
      </c>
      <c r="Y68" s="36">
        <v>0</v>
      </c>
      <c r="Z68" s="37">
        <v>-11.4</v>
      </c>
      <c r="AA68" s="37">
        <v>-2.5999999999999996</v>
      </c>
      <c r="AB68" s="40">
        <v>-5.3999999999999986</v>
      </c>
      <c r="AC68" s="79">
        <v>-2.1</v>
      </c>
      <c r="AD68" s="37">
        <v>-1.2999999999999998</v>
      </c>
      <c r="AE68" s="37">
        <v>3.4</v>
      </c>
      <c r="AF68" s="39">
        <v>0</v>
      </c>
      <c r="AG68" s="36">
        <v>0</v>
      </c>
      <c r="AH68" s="37">
        <v>-12.8</v>
      </c>
      <c r="AI68" s="37">
        <v>-1.1999999999999993</v>
      </c>
      <c r="AJ68" s="40">
        <v>14</v>
      </c>
      <c r="AK68" s="35">
        <v>-9.1999999999999993</v>
      </c>
      <c r="AL68" s="34">
        <v>-5.6000000000000014</v>
      </c>
      <c r="AM68" s="37">
        <v>-1.8999999999999986</v>
      </c>
      <c r="AN68" s="37">
        <v>-3.4000000000000021</v>
      </c>
      <c r="AO68" s="36">
        <v>-6.7</v>
      </c>
      <c r="AP68" s="37">
        <v>-1.6000000000000005</v>
      </c>
      <c r="AQ68" s="53">
        <v>-2.3999999999999986</v>
      </c>
      <c r="AR68" s="43">
        <v>-2.9000000000000004</v>
      </c>
      <c r="AS68" s="35">
        <v>0</v>
      </c>
      <c r="AT68" s="37">
        <v>-15.1</v>
      </c>
      <c r="AU68" s="44">
        <v>-4.4000000000000004</v>
      </c>
      <c r="AV68" s="45">
        <v>-4.5</v>
      </c>
      <c r="AW68" s="46">
        <v>-15.4</v>
      </c>
      <c r="AX68" s="47"/>
      <c r="AY68" s="47"/>
      <c r="BA68" s="29"/>
      <c r="BB68" s="29"/>
      <c r="BC68" s="29"/>
    </row>
    <row r="69" spans="3:55" s="3" customFormat="1" ht="16.5" x14ac:dyDescent="0.3">
      <c r="C69" s="49" t="s">
        <v>49</v>
      </c>
      <c r="D69" s="22">
        <v>332</v>
      </c>
      <c r="E69" s="31">
        <v>-0.30000000000000071</v>
      </c>
      <c r="F69" s="31">
        <v>-10.4</v>
      </c>
      <c r="G69" s="31">
        <v>-13.1</v>
      </c>
      <c r="H69" s="31">
        <v>-31.1</v>
      </c>
      <c r="I69" s="30">
        <v>9.6999999999999993</v>
      </c>
      <c r="J69" s="31">
        <v>-30.4</v>
      </c>
      <c r="K69" s="31">
        <v>41.7</v>
      </c>
      <c r="L69" s="31">
        <v>13.5</v>
      </c>
      <c r="M69" s="30">
        <f t="shared" ref="M69:AW69" si="24">SUM(M70:M76)</f>
        <v>16.3</v>
      </c>
      <c r="N69" s="31">
        <f t="shared" si="24"/>
        <v>575.79999999999995</v>
      </c>
      <c r="O69" s="31">
        <f t="shared" si="24"/>
        <v>227.7</v>
      </c>
      <c r="P69" s="31">
        <v>194.8</v>
      </c>
      <c r="Q69" s="30">
        <f t="shared" si="24"/>
        <v>24.9</v>
      </c>
      <c r="R69" s="31">
        <f t="shared" si="24"/>
        <v>43.4</v>
      </c>
      <c r="S69" s="31">
        <f t="shared" si="24"/>
        <v>312.5</v>
      </c>
      <c r="T69" s="32">
        <f t="shared" si="24"/>
        <v>290.3</v>
      </c>
      <c r="U69" s="30">
        <f t="shared" si="24"/>
        <v>411.2</v>
      </c>
      <c r="V69" s="31">
        <f t="shared" si="24"/>
        <v>44.900000000000034</v>
      </c>
      <c r="W69" s="31">
        <f t="shared" si="24"/>
        <v>303.20000000000005</v>
      </c>
      <c r="X69" s="32">
        <f t="shared" si="24"/>
        <v>393.19999999999993</v>
      </c>
      <c r="Y69" s="30">
        <f t="shared" si="24"/>
        <v>51.8</v>
      </c>
      <c r="Z69" s="31">
        <f t="shared" si="24"/>
        <v>166.3</v>
      </c>
      <c r="AA69" s="31">
        <f t="shared" si="24"/>
        <v>110.7</v>
      </c>
      <c r="AB69" s="32">
        <f t="shared" si="24"/>
        <v>219.19999999999993</v>
      </c>
      <c r="AC69" s="30">
        <f t="shared" si="24"/>
        <v>42.4</v>
      </c>
      <c r="AD69" s="31">
        <f t="shared" si="24"/>
        <v>106.8</v>
      </c>
      <c r="AE69" s="31">
        <f t="shared" si="24"/>
        <v>323.59999999999997</v>
      </c>
      <c r="AF69" s="32">
        <f t="shared" si="24"/>
        <v>121.89999999999998</v>
      </c>
      <c r="AG69" s="30">
        <f t="shared" si="24"/>
        <v>72.5</v>
      </c>
      <c r="AH69" s="31">
        <f t="shared" si="24"/>
        <v>-134.69999999999999</v>
      </c>
      <c r="AI69" s="31">
        <f t="shared" si="24"/>
        <v>25.2</v>
      </c>
      <c r="AJ69" s="32">
        <v>171.20000000000002</v>
      </c>
      <c r="AK69" s="30">
        <f t="shared" si="24"/>
        <v>-56.300000000000004</v>
      </c>
      <c r="AL69" s="31">
        <f t="shared" si="24"/>
        <v>-46.300000000000004</v>
      </c>
      <c r="AM69" s="31">
        <f t="shared" si="24"/>
        <v>238.70000000000002</v>
      </c>
      <c r="AN69" s="31">
        <f t="shared" si="24"/>
        <v>357.40000000000003</v>
      </c>
      <c r="AO69" s="30">
        <f t="shared" si="24"/>
        <v>-50.5</v>
      </c>
      <c r="AP69" s="31">
        <f t="shared" si="24"/>
        <v>335.1</v>
      </c>
      <c r="AQ69" s="31">
        <f t="shared" si="24"/>
        <v>57</v>
      </c>
      <c r="AR69" s="32">
        <f t="shared" si="24"/>
        <v>334.70000000000005</v>
      </c>
      <c r="AS69" s="30">
        <f t="shared" si="24"/>
        <v>21.299999999999997</v>
      </c>
      <c r="AT69" s="31">
        <f t="shared" si="24"/>
        <v>82.000000000000014</v>
      </c>
      <c r="AU69" s="31">
        <f t="shared" si="24"/>
        <v>108.19999999999999</v>
      </c>
      <c r="AV69" s="32">
        <f t="shared" si="24"/>
        <v>536.69999999999993</v>
      </c>
      <c r="AW69" s="31">
        <f t="shared" si="24"/>
        <v>15.499999999999993</v>
      </c>
      <c r="AX69" s="47"/>
      <c r="AY69" s="47"/>
      <c r="BA69" s="29"/>
      <c r="BB69" s="29"/>
      <c r="BC69" s="29"/>
    </row>
    <row r="70" spans="3:55" s="3" customFormat="1" ht="16.5" x14ac:dyDescent="0.3">
      <c r="C70" s="33" t="s">
        <v>67</v>
      </c>
      <c r="D70" s="34">
        <v>3322</v>
      </c>
      <c r="E70" s="37">
        <v>0</v>
      </c>
      <c r="F70" s="37">
        <v>0</v>
      </c>
      <c r="G70" s="37">
        <v>0</v>
      </c>
      <c r="H70" s="37">
        <v>0</v>
      </c>
      <c r="I70" s="36">
        <v>0</v>
      </c>
      <c r="J70" s="37">
        <v>0</v>
      </c>
      <c r="K70" s="37">
        <v>0</v>
      </c>
      <c r="L70" s="37">
        <v>0</v>
      </c>
      <c r="M70" s="36">
        <v>0</v>
      </c>
      <c r="N70" s="37">
        <v>0</v>
      </c>
      <c r="O70" s="37">
        <v>0</v>
      </c>
      <c r="P70" s="37">
        <v>0</v>
      </c>
      <c r="Q70" s="78">
        <v>0</v>
      </c>
      <c r="R70" s="37">
        <v>0</v>
      </c>
      <c r="S70" s="37">
        <v>0</v>
      </c>
      <c r="T70" s="67">
        <v>0</v>
      </c>
      <c r="U70" s="36">
        <v>0</v>
      </c>
      <c r="V70" s="37">
        <v>0</v>
      </c>
      <c r="W70" s="37">
        <v>0</v>
      </c>
      <c r="X70" s="80">
        <v>0</v>
      </c>
      <c r="Y70" s="36">
        <v>0</v>
      </c>
      <c r="Z70" s="37">
        <v>0</v>
      </c>
      <c r="AA70" s="37">
        <v>0</v>
      </c>
      <c r="AB70" s="40">
        <v>0</v>
      </c>
      <c r="AC70" s="36">
        <v>0</v>
      </c>
      <c r="AD70" s="37">
        <v>0</v>
      </c>
      <c r="AE70" s="37">
        <v>0</v>
      </c>
      <c r="AF70" s="39">
        <v>0</v>
      </c>
      <c r="AG70" s="36">
        <v>0</v>
      </c>
      <c r="AH70" s="37">
        <v>0</v>
      </c>
      <c r="AI70" s="37">
        <v>0</v>
      </c>
      <c r="AJ70" s="40">
        <v>0</v>
      </c>
      <c r="AK70" s="35">
        <v>0</v>
      </c>
      <c r="AL70" s="34">
        <v>0</v>
      </c>
      <c r="AM70" s="37">
        <v>0</v>
      </c>
      <c r="AN70" s="37">
        <v>0</v>
      </c>
      <c r="AO70" s="36">
        <v>0</v>
      </c>
      <c r="AP70" s="37">
        <v>0</v>
      </c>
      <c r="AQ70" s="42">
        <v>0</v>
      </c>
      <c r="AR70" s="43">
        <v>0</v>
      </c>
      <c r="AS70" s="35">
        <v>0</v>
      </c>
      <c r="AT70" s="34">
        <v>0</v>
      </c>
      <c r="AU70" s="44">
        <v>0</v>
      </c>
      <c r="AV70" s="45">
        <v>0</v>
      </c>
      <c r="AW70" s="46">
        <v>0</v>
      </c>
      <c r="AX70" s="47"/>
      <c r="AY70" s="47"/>
      <c r="BA70" s="29"/>
      <c r="BB70" s="29"/>
      <c r="BC70" s="29"/>
    </row>
    <row r="71" spans="3:55" s="3" customFormat="1" ht="16.5" x14ac:dyDescent="0.3">
      <c r="C71" s="33" t="s">
        <v>68</v>
      </c>
      <c r="D71" s="34">
        <v>3323</v>
      </c>
      <c r="E71" s="37">
        <v>0</v>
      </c>
      <c r="F71" s="37">
        <v>0</v>
      </c>
      <c r="G71" s="37">
        <v>0</v>
      </c>
      <c r="H71" s="37">
        <v>0</v>
      </c>
      <c r="I71" s="36">
        <v>0</v>
      </c>
      <c r="J71" s="37">
        <v>0</v>
      </c>
      <c r="K71" s="37">
        <v>0</v>
      </c>
      <c r="L71" s="37">
        <v>0</v>
      </c>
      <c r="M71" s="36">
        <v>0</v>
      </c>
      <c r="N71" s="34">
        <v>540.9</v>
      </c>
      <c r="O71" s="34">
        <v>182.9</v>
      </c>
      <c r="P71" s="34">
        <v>0</v>
      </c>
      <c r="Q71" s="78">
        <v>0</v>
      </c>
      <c r="R71" s="37">
        <v>0</v>
      </c>
      <c r="S71" s="37">
        <v>0</v>
      </c>
      <c r="T71" s="67">
        <v>0</v>
      </c>
      <c r="U71" s="36">
        <v>0</v>
      </c>
      <c r="V71" s="37">
        <v>0</v>
      </c>
      <c r="W71" s="37">
        <v>0</v>
      </c>
      <c r="X71" s="80">
        <v>0</v>
      </c>
      <c r="Y71" s="36">
        <v>0</v>
      </c>
      <c r="Z71" s="37">
        <v>92</v>
      </c>
      <c r="AA71" s="37">
        <v>0</v>
      </c>
      <c r="AB71" s="40">
        <v>0</v>
      </c>
      <c r="AC71" s="36">
        <v>0</v>
      </c>
      <c r="AD71" s="37">
        <v>0</v>
      </c>
      <c r="AE71" s="37">
        <v>0</v>
      </c>
      <c r="AF71" s="39">
        <v>0</v>
      </c>
      <c r="AG71" s="36">
        <v>0</v>
      </c>
      <c r="AH71" s="37">
        <v>-106.8</v>
      </c>
      <c r="AI71" s="37">
        <v>0</v>
      </c>
      <c r="AJ71" s="40">
        <v>106.8</v>
      </c>
      <c r="AK71" s="35">
        <v>0</v>
      </c>
      <c r="AL71" s="34">
        <v>0</v>
      </c>
      <c r="AM71" s="37">
        <v>0</v>
      </c>
      <c r="AN71" s="37">
        <v>0</v>
      </c>
      <c r="AO71" s="36">
        <v>0</v>
      </c>
      <c r="AP71" s="37">
        <v>0</v>
      </c>
      <c r="AQ71" s="42">
        <v>0</v>
      </c>
      <c r="AR71" s="43">
        <v>0</v>
      </c>
      <c r="AS71" s="35">
        <v>0</v>
      </c>
      <c r="AT71" s="34">
        <v>0</v>
      </c>
      <c r="AU71" s="44">
        <v>0</v>
      </c>
      <c r="AV71" s="45">
        <v>0</v>
      </c>
      <c r="AW71" s="46">
        <v>0</v>
      </c>
      <c r="AX71" s="47"/>
      <c r="AY71" s="47"/>
      <c r="BA71" s="29"/>
      <c r="BB71" s="29"/>
      <c r="BC71" s="29"/>
    </row>
    <row r="72" spans="3:55" s="3" customFormat="1" ht="16.5" x14ac:dyDescent="0.3">
      <c r="C72" s="33" t="s">
        <v>69</v>
      </c>
      <c r="D72" s="34">
        <v>3324</v>
      </c>
      <c r="E72" s="37">
        <v>-0.30000000000000071</v>
      </c>
      <c r="F72" s="37">
        <v>-10.4</v>
      </c>
      <c r="G72" s="37">
        <v>-13.1</v>
      </c>
      <c r="H72" s="37">
        <v>-31.1</v>
      </c>
      <c r="I72" s="36">
        <v>9.6999999999999993</v>
      </c>
      <c r="J72" s="37">
        <v>-30.4</v>
      </c>
      <c r="K72" s="37">
        <v>41.7</v>
      </c>
      <c r="L72" s="37">
        <v>13.5</v>
      </c>
      <c r="M72" s="36">
        <v>16.3</v>
      </c>
      <c r="N72" s="34">
        <v>34.9</v>
      </c>
      <c r="O72" s="34">
        <v>44.8</v>
      </c>
      <c r="P72" s="34">
        <v>194.8</v>
      </c>
      <c r="Q72" s="78">
        <v>24.9</v>
      </c>
      <c r="R72" s="37">
        <v>43.4</v>
      </c>
      <c r="S72" s="37">
        <v>312.5</v>
      </c>
      <c r="T72" s="67">
        <v>290.3</v>
      </c>
      <c r="U72" s="36">
        <v>411.2</v>
      </c>
      <c r="V72" s="34">
        <v>44.900000000000034</v>
      </c>
      <c r="W72" s="37">
        <v>303.20000000000005</v>
      </c>
      <c r="X72" s="80">
        <v>393.19999999999993</v>
      </c>
      <c r="Y72" s="36">
        <v>51.8</v>
      </c>
      <c r="Z72" s="37">
        <v>74.300000000000011</v>
      </c>
      <c r="AA72" s="37">
        <v>110.7</v>
      </c>
      <c r="AB72" s="40">
        <v>219.19999999999993</v>
      </c>
      <c r="AC72" s="36">
        <v>42.4</v>
      </c>
      <c r="AD72" s="37">
        <v>106.8</v>
      </c>
      <c r="AE72" s="37">
        <v>323.59999999999997</v>
      </c>
      <c r="AF72" s="39">
        <v>121.89999999999998</v>
      </c>
      <c r="AG72" s="36">
        <v>72.5</v>
      </c>
      <c r="AH72" s="37">
        <v>-27.9</v>
      </c>
      <c r="AI72" s="37">
        <v>25.2</v>
      </c>
      <c r="AJ72" s="40">
        <v>64.400000000000006</v>
      </c>
      <c r="AK72" s="35">
        <v>-56.300000000000004</v>
      </c>
      <c r="AL72" s="34">
        <f>-44.7-1.6</f>
        <v>-46.300000000000004</v>
      </c>
      <c r="AM72" s="37">
        <f>240.9-2.2</f>
        <v>238.70000000000002</v>
      </c>
      <c r="AN72" s="37">
        <f>357.6-0.2</f>
        <v>357.40000000000003</v>
      </c>
      <c r="AO72" s="36">
        <v>-50.5</v>
      </c>
      <c r="AP72" s="37">
        <v>334.20000000000005</v>
      </c>
      <c r="AQ72" s="42">
        <v>57</v>
      </c>
      <c r="AR72" s="43">
        <v>334.70000000000005</v>
      </c>
      <c r="AS72" s="35">
        <v>46.3</v>
      </c>
      <c r="AT72" s="34">
        <v>57.000000000000014</v>
      </c>
      <c r="AU72" s="44">
        <v>108.19999999999999</v>
      </c>
      <c r="AV72" s="45">
        <v>561.59999999999991</v>
      </c>
      <c r="AW72" s="46">
        <v>42.099999999999994</v>
      </c>
      <c r="AX72" s="47"/>
      <c r="AY72" s="47"/>
      <c r="BA72" s="29"/>
      <c r="BB72" s="29"/>
      <c r="BC72" s="29"/>
    </row>
    <row r="73" spans="3:55" s="3" customFormat="1" ht="16.5" x14ac:dyDescent="0.3">
      <c r="C73" s="33" t="s">
        <v>74</v>
      </c>
      <c r="D73" s="34">
        <v>3315</v>
      </c>
      <c r="E73" s="37">
        <v>0</v>
      </c>
      <c r="F73" s="37">
        <v>0</v>
      </c>
      <c r="G73" s="37">
        <v>0</v>
      </c>
      <c r="H73" s="37">
        <v>0</v>
      </c>
      <c r="I73" s="36">
        <v>0</v>
      </c>
      <c r="J73" s="37">
        <v>0</v>
      </c>
      <c r="K73" s="37">
        <v>0</v>
      </c>
      <c r="L73" s="37">
        <v>0</v>
      </c>
      <c r="M73" s="36">
        <v>0</v>
      </c>
      <c r="N73" s="37">
        <v>0</v>
      </c>
      <c r="O73" s="37">
        <v>0</v>
      </c>
      <c r="P73" s="37">
        <v>0</v>
      </c>
      <c r="Q73" s="78">
        <v>0</v>
      </c>
      <c r="R73" s="37">
        <v>0</v>
      </c>
      <c r="S73" s="37">
        <v>0</v>
      </c>
      <c r="T73" s="67">
        <v>0</v>
      </c>
      <c r="U73" s="36">
        <v>0</v>
      </c>
      <c r="V73" s="37">
        <v>0</v>
      </c>
      <c r="W73" s="37">
        <v>0</v>
      </c>
      <c r="X73" s="80">
        <v>0</v>
      </c>
      <c r="Y73" s="36">
        <v>0</v>
      </c>
      <c r="Z73" s="37">
        <v>0</v>
      </c>
      <c r="AA73" s="37">
        <v>0</v>
      </c>
      <c r="AB73" s="40">
        <v>0</v>
      </c>
      <c r="AC73" s="36">
        <v>0</v>
      </c>
      <c r="AD73" s="37">
        <v>0</v>
      </c>
      <c r="AE73" s="37">
        <v>0</v>
      </c>
      <c r="AF73" s="39">
        <v>0</v>
      </c>
      <c r="AG73" s="36">
        <v>0</v>
      </c>
      <c r="AH73" s="37">
        <v>0</v>
      </c>
      <c r="AI73" s="37">
        <v>0</v>
      </c>
      <c r="AJ73" s="40">
        <v>0</v>
      </c>
      <c r="AK73" s="35">
        <v>0</v>
      </c>
      <c r="AL73" s="34">
        <v>0</v>
      </c>
      <c r="AM73" s="37">
        <v>0</v>
      </c>
      <c r="AN73" s="37">
        <v>0</v>
      </c>
      <c r="AO73" s="36">
        <v>0</v>
      </c>
      <c r="AP73" s="37">
        <v>0</v>
      </c>
      <c r="AQ73" s="42">
        <v>0</v>
      </c>
      <c r="AR73" s="43">
        <v>0</v>
      </c>
      <c r="AS73" s="35">
        <v>0</v>
      </c>
      <c r="AT73" s="34">
        <v>0</v>
      </c>
      <c r="AU73" s="44">
        <v>0</v>
      </c>
      <c r="AV73" s="45">
        <v>0</v>
      </c>
      <c r="AW73" s="46">
        <v>0</v>
      </c>
      <c r="AX73" s="47"/>
      <c r="AY73" s="47"/>
      <c r="BA73" s="29"/>
      <c r="BB73" s="29"/>
      <c r="BC73" s="29"/>
    </row>
    <row r="74" spans="3:55" s="3" customFormat="1" ht="16.5" x14ac:dyDescent="0.3">
      <c r="C74" s="33" t="s">
        <v>71</v>
      </c>
      <c r="D74" s="34">
        <v>3326</v>
      </c>
      <c r="E74" s="37">
        <v>0</v>
      </c>
      <c r="F74" s="37">
        <v>0</v>
      </c>
      <c r="G74" s="37">
        <v>0</v>
      </c>
      <c r="H74" s="37">
        <v>0</v>
      </c>
      <c r="I74" s="36">
        <v>0</v>
      </c>
      <c r="J74" s="37">
        <v>0</v>
      </c>
      <c r="K74" s="37">
        <v>0</v>
      </c>
      <c r="L74" s="37">
        <v>0</v>
      </c>
      <c r="M74" s="36">
        <v>0</v>
      </c>
      <c r="N74" s="37">
        <v>0</v>
      </c>
      <c r="O74" s="37">
        <v>0</v>
      </c>
      <c r="P74" s="37">
        <v>0</v>
      </c>
      <c r="Q74" s="78">
        <v>0</v>
      </c>
      <c r="R74" s="37">
        <v>0</v>
      </c>
      <c r="S74" s="37">
        <v>0</v>
      </c>
      <c r="T74" s="67">
        <v>0</v>
      </c>
      <c r="U74" s="36">
        <v>0</v>
      </c>
      <c r="V74" s="37">
        <v>0</v>
      </c>
      <c r="W74" s="37">
        <v>0</v>
      </c>
      <c r="X74" s="80">
        <v>0</v>
      </c>
      <c r="Y74" s="36">
        <v>0</v>
      </c>
      <c r="Z74" s="37">
        <v>0</v>
      </c>
      <c r="AA74" s="37">
        <v>0</v>
      </c>
      <c r="AB74" s="40">
        <v>0</v>
      </c>
      <c r="AC74" s="36">
        <v>0</v>
      </c>
      <c r="AD74" s="37">
        <v>0</v>
      </c>
      <c r="AE74" s="37">
        <v>0</v>
      </c>
      <c r="AF74" s="39">
        <v>0</v>
      </c>
      <c r="AG74" s="36">
        <v>0</v>
      </c>
      <c r="AH74" s="37">
        <v>0</v>
      </c>
      <c r="AI74" s="37">
        <v>0</v>
      </c>
      <c r="AJ74" s="40">
        <v>0</v>
      </c>
      <c r="AK74" s="35">
        <v>0</v>
      </c>
      <c r="AL74" s="34">
        <v>0</v>
      </c>
      <c r="AM74" s="37">
        <v>0</v>
      </c>
      <c r="AN74" s="37">
        <v>0</v>
      </c>
      <c r="AO74" s="36">
        <v>0</v>
      </c>
      <c r="AP74" s="37">
        <v>0</v>
      </c>
      <c r="AQ74" s="42">
        <v>0</v>
      </c>
      <c r="AR74" s="43">
        <v>0</v>
      </c>
      <c r="AS74" s="35">
        <v>0</v>
      </c>
      <c r="AT74" s="34">
        <v>0</v>
      </c>
      <c r="AU74" s="44">
        <v>0</v>
      </c>
      <c r="AV74" s="45">
        <v>0</v>
      </c>
      <c r="AW74" s="46">
        <v>0</v>
      </c>
      <c r="AX74" s="47"/>
      <c r="AY74" s="47"/>
      <c r="BA74" s="29"/>
      <c r="BB74" s="29"/>
      <c r="BC74" s="29"/>
    </row>
    <row r="75" spans="3:55" s="3" customFormat="1" ht="16.5" x14ac:dyDescent="0.3">
      <c r="C75" s="33" t="s">
        <v>72</v>
      </c>
      <c r="D75" s="34">
        <v>3327</v>
      </c>
      <c r="E75" s="37">
        <v>0</v>
      </c>
      <c r="F75" s="37">
        <v>0</v>
      </c>
      <c r="G75" s="37">
        <v>0</v>
      </c>
      <c r="H75" s="37">
        <v>0</v>
      </c>
      <c r="I75" s="36">
        <v>0</v>
      </c>
      <c r="J75" s="37">
        <v>0</v>
      </c>
      <c r="K75" s="37">
        <v>0</v>
      </c>
      <c r="L75" s="37">
        <v>0</v>
      </c>
      <c r="M75" s="36">
        <v>0</v>
      </c>
      <c r="N75" s="37">
        <v>0</v>
      </c>
      <c r="O75" s="37">
        <v>0</v>
      </c>
      <c r="P75" s="37">
        <v>0</v>
      </c>
      <c r="Q75" s="78">
        <v>0</v>
      </c>
      <c r="R75" s="37">
        <v>0</v>
      </c>
      <c r="S75" s="37">
        <v>0</v>
      </c>
      <c r="T75" s="67">
        <v>0</v>
      </c>
      <c r="U75" s="36">
        <v>0</v>
      </c>
      <c r="V75" s="37">
        <v>0</v>
      </c>
      <c r="W75" s="37">
        <v>0</v>
      </c>
      <c r="X75" s="80">
        <v>0</v>
      </c>
      <c r="Y75" s="36">
        <v>0</v>
      </c>
      <c r="Z75" s="37">
        <v>0</v>
      </c>
      <c r="AA75" s="37">
        <v>0</v>
      </c>
      <c r="AB75" s="40">
        <v>0</v>
      </c>
      <c r="AC75" s="36">
        <v>0</v>
      </c>
      <c r="AD75" s="37">
        <v>0</v>
      </c>
      <c r="AE75" s="37">
        <v>0</v>
      </c>
      <c r="AF75" s="39">
        <v>0</v>
      </c>
      <c r="AG75" s="36">
        <v>0</v>
      </c>
      <c r="AH75" s="37">
        <v>0</v>
      </c>
      <c r="AI75" s="37">
        <v>0</v>
      </c>
      <c r="AJ75" s="40">
        <v>0</v>
      </c>
      <c r="AK75" s="35">
        <v>0</v>
      </c>
      <c r="AL75" s="34">
        <v>0</v>
      </c>
      <c r="AM75" s="37">
        <v>0</v>
      </c>
      <c r="AN75" s="37">
        <v>0</v>
      </c>
      <c r="AO75" s="36">
        <v>0</v>
      </c>
      <c r="AP75" s="37">
        <v>0</v>
      </c>
      <c r="AQ75" s="42">
        <v>0</v>
      </c>
      <c r="AR75" s="43">
        <v>0</v>
      </c>
      <c r="AS75" s="35">
        <v>0</v>
      </c>
      <c r="AT75" s="42">
        <v>0</v>
      </c>
      <c r="AU75" s="44">
        <v>0</v>
      </c>
      <c r="AV75" s="45">
        <v>0</v>
      </c>
      <c r="AW75" s="46">
        <v>0</v>
      </c>
      <c r="AX75" s="47"/>
      <c r="AY75" s="47"/>
      <c r="BA75" s="29"/>
      <c r="BB75" s="29"/>
      <c r="BC75" s="29"/>
    </row>
    <row r="76" spans="3:55" s="3" customFormat="1" ht="16.5" x14ac:dyDescent="0.3">
      <c r="C76" s="33" t="s">
        <v>73</v>
      </c>
      <c r="D76" s="34">
        <v>3328</v>
      </c>
      <c r="E76" s="37">
        <v>0</v>
      </c>
      <c r="F76" s="37">
        <v>0</v>
      </c>
      <c r="G76" s="37">
        <v>0</v>
      </c>
      <c r="H76" s="37">
        <v>0</v>
      </c>
      <c r="I76" s="36">
        <v>0</v>
      </c>
      <c r="J76" s="37">
        <v>0</v>
      </c>
      <c r="K76" s="37">
        <v>0</v>
      </c>
      <c r="L76" s="37">
        <v>0</v>
      </c>
      <c r="M76" s="36">
        <v>0</v>
      </c>
      <c r="N76" s="37">
        <v>0</v>
      </c>
      <c r="O76" s="37">
        <v>0</v>
      </c>
      <c r="P76" s="37">
        <v>0</v>
      </c>
      <c r="Q76" s="78">
        <v>0</v>
      </c>
      <c r="R76" s="37">
        <v>0</v>
      </c>
      <c r="S76" s="37">
        <v>0</v>
      </c>
      <c r="T76" s="67">
        <v>0</v>
      </c>
      <c r="U76" s="36">
        <v>0</v>
      </c>
      <c r="V76" s="37">
        <v>0</v>
      </c>
      <c r="W76" s="37">
        <v>0</v>
      </c>
      <c r="X76" s="80">
        <v>0</v>
      </c>
      <c r="Y76" s="36">
        <v>0</v>
      </c>
      <c r="Z76" s="37">
        <v>0</v>
      </c>
      <c r="AA76" s="37">
        <v>0</v>
      </c>
      <c r="AB76" s="40">
        <v>0</v>
      </c>
      <c r="AC76" s="36">
        <v>0</v>
      </c>
      <c r="AD76" s="37">
        <v>0</v>
      </c>
      <c r="AE76" s="37">
        <v>0</v>
      </c>
      <c r="AF76" s="39">
        <v>0</v>
      </c>
      <c r="AG76" s="36">
        <v>0</v>
      </c>
      <c r="AH76" s="37">
        <v>0</v>
      </c>
      <c r="AI76" s="37">
        <v>0</v>
      </c>
      <c r="AJ76" s="37">
        <v>0</v>
      </c>
      <c r="AK76" s="35">
        <v>0</v>
      </c>
      <c r="AL76" s="34">
        <v>0</v>
      </c>
      <c r="AM76" s="34">
        <v>0</v>
      </c>
      <c r="AN76" s="34">
        <v>0</v>
      </c>
      <c r="AO76" s="36">
        <v>0</v>
      </c>
      <c r="AP76" s="37">
        <v>0.9</v>
      </c>
      <c r="AQ76" s="42">
        <v>0</v>
      </c>
      <c r="AR76" s="43">
        <v>0</v>
      </c>
      <c r="AS76" s="71">
        <v>-25</v>
      </c>
      <c r="AT76" s="37">
        <v>25</v>
      </c>
      <c r="AU76" s="44">
        <v>0</v>
      </c>
      <c r="AV76" s="45">
        <v>-24.9</v>
      </c>
      <c r="AW76" s="46">
        <v>-26.6</v>
      </c>
      <c r="AX76" s="47"/>
      <c r="AY76" s="47"/>
      <c r="BA76" s="29"/>
      <c r="BB76" s="29"/>
      <c r="BC76" s="29"/>
    </row>
    <row r="77" spans="3:55" s="3" customFormat="1" ht="16.5" x14ac:dyDescent="0.3">
      <c r="C77" s="81" t="s">
        <v>75</v>
      </c>
      <c r="D77" s="34"/>
      <c r="E77" s="82">
        <f t="shared" ref="E77:AW77" si="25">E27-E28+E53</f>
        <v>0</v>
      </c>
      <c r="F77" s="82">
        <f t="shared" si="25"/>
        <v>6.7501559897209518E-14</v>
      </c>
      <c r="G77" s="82">
        <f t="shared" si="25"/>
        <v>0</v>
      </c>
      <c r="H77" s="82">
        <f t="shared" si="25"/>
        <v>-1.9895196601282805E-13</v>
      </c>
      <c r="I77" s="83">
        <f t="shared" si="25"/>
        <v>1.5276668818842154E-13</v>
      </c>
      <c r="J77" s="82">
        <f t="shared" si="25"/>
        <v>1.8474111129762605E-13</v>
      </c>
      <c r="K77" s="82">
        <f t="shared" si="25"/>
        <v>-9.9475983006414026E-14</v>
      </c>
      <c r="L77" s="82">
        <f t="shared" si="25"/>
        <v>1.1368683772161603E-13</v>
      </c>
      <c r="M77" s="83">
        <f t="shared" si="25"/>
        <v>1.829647544582258E-13</v>
      </c>
      <c r="N77" s="82">
        <f t="shared" si="25"/>
        <v>0</v>
      </c>
      <c r="O77" s="82">
        <f t="shared" si="25"/>
        <v>-2.2737367544323206E-13</v>
      </c>
      <c r="P77" s="82">
        <f t="shared" si="25"/>
        <v>-3.694822225952521E-13</v>
      </c>
      <c r="Q77" s="83">
        <f t="shared" si="25"/>
        <v>0</v>
      </c>
      <c r="R77" s="82">
        <f t="shared" si="25"/>
        <v>-3.5527136788005009E-14</v>
      </c>
      <c r="S77" s="82">
        <f t="shared" si="25"/>
        <v>0</v>
      </c>
      <c r="T77" s="84">
        <f t="shared" si="25"/>
        <v>0</v>
      </c>
      <c r="U77" s="83">
        <f t="shared" si="25"/>
        <v>0</v>
      </c>
      <c r="V77" s="82">
        <f t="shared" si="25"/>
        <v>0</v>
      </c>
      <c r="W77" s="82">
        <f t="shared" si="25"/>
        <v>0</v>
      </c>
      <c r="X77" s="84">
        <f t="shared" si="25"/>
        <v>0</v>
      </c>
      <c r="Y77" s="83">
        <f t="shared" si="25"/>
        <v>1.8474111129762605E-13</v>
      </c>
      <c r="Z77" s="82">
        <f t="shared" si="25"/>
        <v>0</v>
      </c>
      <c r="AA77" s="82">
        <f t="shared" si="25"/>
        <v>0</v>
      </c>
      <c r="AB77" s="84">
        <f t="shared" si="25"/>
        <v>-7.3896444519050419E-13</v>
      </c>
      <c r="AC77" s="83">
        <f t="shared" si="25"/>
        <v>1.4921397450962104E-13</v>
      </c>
      <c r="AD77" s="82">
        <f t="shared" si="25"/>
        <v>1.5631940186722204E-13</v>
      </c>
      <c r="AE77" s="82">
        <f t="shared" si="25"/>
        <v>0</v>
      </c>
      <c r="AF77" s="84">
        <f t="shared" si="25"/>
        <v>1.7053025658242404E-13</v>
      </c>
      <c r="AG77" s="83">
        <f t="shared" si="25"/>
        <v>2.7000623958883807E-13</v>
      </c>
      <c r="AH77" s="82">
        <f t="shared" si="25"/>
        <v>-1.2789769243681803E-13</v>
      </c>
      <c r="AI77" s="82">
        <f t="shared" si="25"/>
        <v>1.4210854715202004E-13</v>
      </c>
      <c r="AJ77" s="84">
        <f t="shared" si="25"/>
        <v>3.694822225952521E-13</v>
      </c>
      <c r="AK77" s="83">
        <f t="shared" si="25"/>
        <v>0</v>
      </c>
      <c r="AL77" s="82">
        <f t="shared" si="25"/>
        <v>-2.5579538487363607E-13</v>
      </c>
      <c r="AM77" s="82">
        <f t="shared" si="25"/>
        <v>0</v>
      </c>
      <c r="AN77" s="82">
        <f t="shared" si="25"/>
        <v>-5.1159076974727213E-13</v>
      </c>
      <c r="AO77" s="83">
        <f t="shared" si="25"/>
        <v>0</v>
      </c>
      <c r="AP77" s="82">
        <f t="shared" si="25"/>
        <v>5.1159076974727213E-13</v>
      </c>
      <c r="AQ77" s="82">
        <f t="shared" si="25"/>
        <v>-9.8054897534893826E-13</v>
      </c>
      <c r="AR77" s="82">
        <f t="shared" si="25"/>
        <v>0</v>
      </c>
      <c r="AS77" s="83">
        <f t="shared" si="25"/>
        <v>0</v>
      </c>
      <c r="AT77" s="82">
        <f t="shared" si="25"/>
        <v>0</v>
      </c>
      <c r="AU77" s="82">
        <f t="shared" si="25"/>
        <v>0</v>
      </c>
      <c r="AV77" s="84">
        <f t="shared" si="25"/>
        <v>1.2505552149377763E-12</v>
      </c>
      <c r="AW77" s="82">
        <f t="shared" si="25"/>
        <v>1.1368683772161603E-13</v>
      </c>
      <c r="AX77" s="82"/>
      <c r="AY77" s="82"/>
      <c r="BA77" s="29"/>
      <c r="BB77" s="29"/>
      <c r="BC77" s="29"/>
    </row>
    <row r="78" spans="3:55" s="3" customFormat="1" ht="18" customHeight="1" x14ac:dyDescent="0.3">
      <c r="C78" s="48" t="s">
        <v>76</v>
      </c>
      <c r="D78" s="34" t="s">
        <v>77</v>
      </c>
      <c r="E78" s="34">
        <f t="shared" ref="E78:AW78" si="26">E16+E26</f>
        <v>548.19999999999993</v>
      </c>
      <c r="F78" s="34">
        <f t="shared" si="26"/>
        <v>718.19999999999993</v>
      </c>
      <c r="G78" s="34">
        <f t="shared" si="26"/>
        <v>744.4</v>
      </c>
      <c r="H78" s="34">
        <f t="shared" si="26"/>
        <v>937.30000000000018</v>
      </c>
      <c r="I78" s="35">
        <f t="shared" si="26"/>
        <v>803.4</v>
      </c>
      <c r="J78" s="34">
        <f t="shared" si="26"/>
        <v>923.19999999999982</v>
      </c>
      <c r="K78" s="34">
        <f t="shared" si="26"/>
        <v>939.1</v>
      </c>
      <c r="L78" s="34">
        <f t="shared" si="26"/>
        <v>1498.3</v>
      </c>
      <c r="M78" s="35">
        <f t="shared" si="26"/>
        <v>1241.3</v>
      </c>
      <c r="N78" s="34">
        <f t="shared" si="26"/>
        <v>1336.7999999999997</v>
      </c>
      <c r="O78" s="34">
        <f t="shared" si="26"/>
        <v>1514.4</v>
      </c>
      <c r="P78" s="34">
        <f t="shared" si="26"/>
        <v>1786.9</v>
      </c>
      <c r="Q78" s="35">
        <f t="shared" si="26"/>
        <v>1217.5</v>
      </c>
      <c r="R78" s="34">
        <f t="shared" si="26"/>
        <v>1457.3000000000002</v>
      </c>
      <c r="S78" s="34">
        <f t="shared" si="26"/>
        <v>1572.3</v>
      </c>
      <c r="T78" s="39">
        <f t="shared" si="26"/>
        <v>1866.9</v>
      </c>
      <c r="U78" s="35">
        <f t="shared" si="26"/>
        <v>1286.8</v>
      </c>
      <c r="V78" s="34">
        <f t="shared" si="26"/>
        <v>1633.2</v>
      </c>
      <c r="W78" s="34">
        <f t="shared" si="26"/>
        <v>1554.8</v>
      </c>
      <c r="X78" s="39">
        <f t="shared" si="26"/>
        <v>1865.2999999999995</v>
      </c>
      <c r="Y78" s="36">
        <f t="shared" si="26"/>
        <v>1466.6999999999998</v>
      </c>
      <c r="Z78" s="37">
        <f t="shared" si="26"/>
        <v>1606.1</v>
      </c>
      <c r="AA78" s="37">
        <f t="shared" si="26"/>
        <v>1608.3</v>
      </c>
      <c r="AB78" s="40">
        <f t="shared" si="26"/>
        <v>2001.6000000000004</v>
      </c>
      <c r="AC78" s="36">
        <f t="shared" si="26"/>
        <v>1480.3999999999999</v>
      </c>
      <c r="AD78" s="37">
        <f t="shared" si="26"/>
        <v>1603</v>
      </c>
      <c r="AE78" s="37">
        <f t="shared" si="26"/>
        <v>2096.6</v>
      </c>
      <c r="AF78" s="40">
        <f t="shared" si="26"/>
        <v>1999.1999999999998</v>
      </c>
      <c r="AG78" s="36">
        <f t="shared" si="26"/>
        <v>1410.8999999999999</v>
      </c>
      <c r="AH78" s="37">
        <f t="shared" si="26"/>
        <v>1566.1000000000001</v>
      </c>
      <c r="AI78" s="37">
        <f t="shared" si="26"/>
        <v>1779.0999999999997</v>
      </c>
      <c r="AJ78" s="40">
        <f t="shared" si="26"/>
        <v>2479.6999999999998</v>
      </c>
      <c r="AK78" s="36">
        <f t="shared" si="26"/>
        <v>1650.1999999999998</v>
      </c>
      <c r="AL78" s="37">
        <f t="shared" si="26"/>
        <v>1923.4000000000003</v>
      </c>
      <c r="AM78" s="37">
        <f t="shared" si="26"/>
        <v>1970.9</v>
      </c>
      <c r="AN78" s="37">
        <f t="shared" si="26"/>
        <v>2552.6999999999998</v>
      </c>
      <c r="AO78" s="36">
        <f t="shared" si="26"/>
        <v>1807.5000000000002</v>
      </c>
      <c r="AP78" s="37">
        <f t="shared" si="26"/>
        <v>2037.2999999999997</v>
      </c>
      <c r="AQ78" s="37">
        <f t="shared" si="26"/>
        <v>2210.0000000000005</v>
      </c>
      <c r="AR78" s="37">
        <f t="shared" si="26"/>
        <v>2496</v>
      </c>
      <c r="AS78" s="36">
        <f t="shared" si="26"/>
        <v>1993.2</v>
      </c>
      <c r="AT78" s="37">
        <f t="shared" si="26"/>
        <v>2174.5</v>
      </c>
      <c r="AU78" s="37">
        <f t="shared" si="26"/>
        <v>2372.1</v>
      </c>
      <c r="AV78" s="40">
        <f t="shared" si="26"/>
        <v>2618.0999999999995</v>
      </c>
      <c r="AW78" s="37">
        <f t="shared" si="26"/>
        <v>2155.1000000000004</v>
      </c>
      <c r="AX78" s="37"/>
      <c r="AY78" s="37"/>
      <c r="BA78" s="29"/>
      <c r="BB78" s="29"/>
      <c r="BC78" s="29"/>
    </row>
    <row r="79" spans="3:55" s="85" customFormat="1" ht="13.5" x14ac:dyDescent="0.25">
      <c r="D79" s="86"/>
      <c r="E79" s="86"/>
      <c r="F79" s="86"/>
      <c r="G79" s="86"/>
      <c r="H79" s="86"/>
      <c r="J79" s="86"/>
      <c r="K79" s="86"/>
      <c r="M79" s="87"/>
      <c r="S79" s="88"/>
      <c r="T79" s="41"/>
      <c r="U79" s="29"/>
      <c r="AF79"/>
      <c r="AW79"/>
    </row>
    <row r="80" spans="3:55" ht="13.5" x14ac:dyDescent="0.25">
      <c r="J80" s="89"/>
      <c r="K80" s="89"/>
      <c r="M80" s="90"/>
      <c r="S80" s="91"/>
      <c r="T80" s="41"/>
      <c r="U80" s="29"/>
    </row>
    <row r="81" spans="3:21" ht="13.5" x14ac:dyDescent="0.25">
      <c r="T81" s="41"/>
      <c r="U81" s="29"/>
    </row>
    <row r="82" spans="3:21" ht="13.5" x14ac:dyDescent="0.25">
      <c r="C82" s="92"/>
      <c r="D82" s="92"/>
      <c r="E82" s="92"/>
      <c r="F82" s="92"/>
      <c r="T82" s="41"/>
      <c r="U82" s="29"/>
    </row>
    <row r="83" spans="3:21" ht="13.5" x14ac:dyDescent="0.25">
      <c r="C83" s="92"/>
      <c r="D83" s="92"/>
      <c r="E83" s="92"/>
      <c r="F83" s="92"/>
      <c r="T83" s="93"/>
      <c r="U83" s="29"/>
    </row>
    <row r="84" spans="3:21" x14ac:dyDescent="0.2">
      <c r="T84" s="52"/>
    </row>
    <row r="85" spans="3:21" x14ac:dyDescent="0.2">
      <c r="T85" s="52"/>
    </row>
    <row r="86" spans="3:21" x14ac:dyDescent="0.2">
      <c r="T86" s="41"/>
    </row>
    <row r="87" spans="3:21" x14ac:dyDescent="0.2">
      <c r="T87" s="41"/>
    </row>
    <row r="88" spans="3:21" x14ac:dyDescent="0.2">
      <c r="T88" s="41"/>
    </row>
    <row r="89" spans="3:21" x14ac:dyDescent="0.2">
      <c r="T89" s="41"/>
    </row>
    <row r="90" spans="3:21" x14ac:dyDescent="0.2">
      <c r="T90" s="41"/>
    </row>
    <row r="91" spans="3:21" x14ac:dyDescent="0.2">
      <c r="T91" s="41"/>
    </row>
    <row r="92" spans="3:21" x14ac:dyDescent="0.2">
      <c r="T92" s="41"/>
    </row>
    <row r="93" spans="3:21" x14ac:dyDescent="0.2">
      <c r="T93" s="94"/>
    </row>
    <row r="94" spans="3:21" x14ac:dyDescent="0.2">
      <c r="T94" s="41"/>
    </row>
    <row r="95" spans="3:21" x14ac:dyDescent="0.2">
      <c r="T95" s="41"/>
    </row>
    <row r="96" spans="3:21" x14ac:dyDescent="0.2">
      <c r="T96" s="41"/>
    </row>
    <row r="97" spans="20:20" x14ac:dyDescent="0.2">
      <c r="T97" s="41"/>
    </row>
    <row r="98" spans="20:20" x14ac:dyDescent="0.2">
      <c r="T98" s="41"/>
    </row>
    <row r="99" spans="20:20" x14ac:dyDescent="0.2">
      <c r="T99" s="41"/>
    </row>
    <row r="100" spans="20:20" x14ac:dyDescent="0.2">
      <c r="T100" s="41"/>
    </row>
    <row r="101" spans="20:20" x14ac:dyDescent="0.2">
      <c r="T101" s="41"/>
    </row>
    <row r="102" spans="20:20" x14ac:dyDescent="0.2">
      <c r="T102" s="41"/>
    </row>
    <row r="103" spans="20:20" x14ac:dyDescent="0.2">
      <c r="T103" s="41"/>
    </row>
    <row r="104" spans="20:20" x14ac:dyDescent="0.2">
      <c r="T104" s="41"/>
    </row>
    <row r="105" spans="20:20" x14ac:dyDescent="0.2">
      <c r="T105" s="41"/>
    </row>
    <row r="106" spans="20:20" x14ac:dyDescent="0.2">
      <c r="T106" s="41"/>
    </row>
    <row r="107" spans="20:20" x14ac:dyDescent="0.2">
      <c r="T107" s="41"/>
    </row>
    <row r="108" spans="20:20" x14ac:dyDescent="0.2">
      <c r="T108" s="41"/>
    </row>
    <row r="109" spans="20:20" x14ac:dyDescent="0.2">
      <c r="T109" s="41"/>
    </row>
    <row r="110" spans="20:20" x14ac:dyDescent="0.2">
      <c r="T110" s="52"/>
    </row>
    <row r="111" spans="20:20" x14ac:dyDescent="0.2">
      <c r="T111" s="41"/>
    </row>
    <row r="112" spans="20:20" x14ac:dyDescent="0.2">
      <c r="T112" s="41"/>
    </row>
    <row r="113" spans="20:20" x14ac:dyDescent="0.2">
      <c r="T113" s="41"/>
    </row>
    <row r="114" spans="20:20" x14ac:dyDescent="0.2">
      <c r="T114" s="41"/>
    </row>
    <row r="115" spans="20:20" x14ac:dyDescent="0.2">
      <c r="T115" s="41"/>
    </row>
    <row r="116" spans="20:20" x14ac:dyDescent="0.2">
      <c r="T116" s="41"/>
    </row>
    <row r="117" spans="20:20" x14ac:dyDescent="0.2">
      <c r="T117" s="41"/>
    </row>
    <row r="118" spans="20:20" x14ac:dyDescent="0.2">
      <c r="T118" s="94"/>
    </row>
    <row r="119" spans="20:20" x14ac:dyDescent="0.2">
      <c r="T119" s="41"/>
    </row>
    <row r="120" spans="20:20" x14ac:dyDescent="0.2">
      <c r="T120" s="41"/>
    </row>
    <row r="121" spans="20:20" x14ac:dyDescent="0.2">
      <c r="T121" s="41"/>
    </row>
    <row r="122" spans="20:20" x14ac:dyDescent="0.2">
      <c r="T122" s="41"/>
    </row>
    <row r="123" spans="20:20" x14ac:dyDescent="0.2">
      <c r="T123" s="41"/>
    </row>
    <row r="124" spans="20:20" x14ac:dyDescent="0.2">
      <c r="T124" s="41"/>
    </row>
    <row r="125" spans="20:20" x14ac:dyDescent="0.2">
      <c r="T125" s="41"/>
    </row>
    <row r="126" spans="20:20" x14ac:dyDescent="0.2">
      <c r="T126" s="94"/>
    </row>
    <row r="127" spans="20:20" x14ac:dyDescent="0.2">
      <c r="T127" s="41"/>
    </row>
    <row r="128" spans="20:20" x14ac:dyDescent="0.2">
      <c r="T128" s="41"/>
    </row>
    <row r="129" spans="20:20" x14ac:dyDescent="0.2">
      <c r="T129" s="41"/>
    </row>
    <row r="130" spans="20:20" x14ac:dyDescent="0.2">
      <c r="T130" s="41"/>
    </row>
    <row r="131" spans="20:20" x14ac:dyDescent="0.2">
      <c r="T131" s="41"/>
    </row>
    <row r="132" spans="20:20" x14ac:dyDescent="0.2">
      <c r="T132" s="41"/>
    </row>
    <row r="133" spans="20:20" x14ac:dyDescent="0.2">
      <c r="T133" s="41"/>
    </row>
    <row r="134" spans="20:20" x14ac:dyDescent="0.2">
      <c r="T134" s="85"/>
    </row>
    <row r="135" spans="20:20" x14ac:dyDescent="0.2">
      <c r="T135" s="85"/>
    </row>
    <row r="136" spans="20:20" x14ac:dyDescent="0.2">
      <c r="T136" s="85"/>
    </row>
    <row r="137" spans="20:20" x14ac:dyDescent="0.2">
      <c r="T137" s="85"/>
    </row>
    <row r="138" spans="20:20" x14ac:dyDescent="0.2">
      <c r="T138" s="85"/>
    </row>
    <row r="139" spans="20:20" x14ac:dyDescent="0.2">
      <c r="T139" s="85"/>
    </row>
    <row r="140" spans="20:20" x14ac:dyDescent="0.2">
      <c r="T140" s="85"/>
    </row>
    <row r="141" spans="20:20" x14ac:dyDescent="0.2">
      <c r="T141" s="85"/>
    </row>
    <row r="142" spans="20:20" x14ac:dyDescent="0.2">
      <c r="T142" s="85"/>
    </row>
    <row r="143" spans="20:20" x14ac:dyDescent="0.2">
      <c r="T143" s="85"/>
    </row>
    <row r="144" spans="20:20" x14ac:dyDescent="0.2">
      <c r="T144" s="85"/>
    </row>
    <row r="145" spans="20:20" x14ac:dyDescent="0.2">
      <c r="T145" s="85"/>
    </row>
    <row r="146" spans="20:20" x14ac:dyDescent="0.2">
      <c r="T146" s="85"/>
    </row>
    <row r="147" spans="20:20" x14ac:dyDescent="0.2">
      <c r="T147" s="85"/>
    </row>
    <row r="148" spans="20:20" x14ac:dyDescent="0.2">
      <c r="T148" s="85"/>
    </row>
    <row r="149" spans="20:20" x14ac:dyDescent="0.2">
      <c r="T149" s="85"/>
    </row>
    <row r="150" spans="20:20" x14ac:dyDescent="0.2">
      <c r="T150" s="85"/>
    </row>
    <row r="151" spans="20:20" x14ac:dyDescent="0.2">
      <c r="T151" s="85"/>
    </row>
    <row r="152" spans="20:20" x14ac:dyDescent="0.2">
      <c r="T152" s="85"/>
    </row>
  </sheetData>
  <mergeCells count="12">
    <mergeCell ref="AC2:AF2"/>
    <mergeCell ref="AG2:AJ2"/>
    <mergeCell ref="AK2:AN2"/>
    <mergeCell ref="AO2:AR2"/>
    <mergeCell ref="AS2:AV2"/>
    <mergeCell ref="AW2:AZ2"/>
    <mergeCell ref="E2:H2"/>
    <mergeCell ref="I2:L2"/>
    <mergeCell ref="M2:P2"/>
    <mergeCell ref="Q2:T2"/>
    <mergeCell ref="U2:X2"/>
    <mergeCell ref="Y2:AB2"/>
  </mergeCells>
  <pageMargins left="0.44" right="0.75" top="1" bottom="1" header="0.5" footer="0.5"/>
  <pageSetup scale="64" orientation="portrait" r:id="rId1"/>
  <headerFooter alignWithMargins="0"/>
  <rowBreaks count="1" manualBreakCount="1">
    <brk id="52" max="57" man="1"/>
  </rowBreaks>
  <colBreaks count="3" manualBreakCount="3">
    <brk id="9" max="85" man="1"/>
    <brk id="20" max="85" man="1"/>
    <brk id="36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Gedevanishvili</dc:creator>
  <cp:lastModifiedBy>Manana Gedevanishvili</cp:lastModifiedBy>
  <dcterms:created xsi:type="dcterms:W3CDTF">2017-04-27T07:51:11Z</dcterms:created>
  <dcterms:modified xsi:type="dcterms:W3CDTF">2017-04-27T07:51:12Z</dcterms:modified>
</cp:coreProperties>
</file>