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2017\mof\08.30.2017\"/>
    </mc:Choice>
  </mc:AlternateContent>
  <bookViews>
    <workbookView xWindow="0" yWindow="0" windowWidth="28800" windowHeight="14100"/>
  </bookViews>
  <sheets>
    <sheet name="Sheet1" sheetId="1" r:id="rId1"/>
  </sheets>
  <externalReferences>
    <externalReference r:id="rId2"/>
  </externalReferences>
  <definedNames>
    <definedName name="_xlnm.Print_Area" localSheetId="0">Sheet1!$A$1:$BE$45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J40" i="1" l="1"/>
  <c r="EI40" i="1"/>
  <c r="EH40" i="1"/>
  <c r="DS40" i="1"/>
  <c r="DR40" i="1"/>
  <c r="DN40" i="1"/>
  <c r="DM40" i="1"/>
  <c r="DL40" i="1"/>
  <c r="DK40" i="1"/>
  <c r="DG40" i="1"/>
  <c r="DF40" i="1"/>
  <c r="DE40" i="1"/>
  <c r="DD40" i="1"/>
  <c r="DC40" i="1"/>
  <c r="DB40" i="1"/>
  <c r="DA40" i="1"/>
  <c r="CZ40" i="1"/>
  <c r="CY40" i="1"/>
  <c r="CX40" i="1"/>
  <c r="CW40" i="1"/>
  <c r="CV40" i="1"/>
  <c r="CN40" i="1"/>
  <c r="CM40" i="1"/>
  <c r="CK40" i="1"/>
  <c r="CJ40" i="1"/>
  <c r="CF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EE39" i="1"/>
  <c r="DW39" i="1"/>
  <c r="DO39" i="1"/>
  <c r="CT39" i="1"/>
  <c r="CL39" i="1"/>
  <c r="CD39" i="1"/>
  <c r="BV39" i="1"/>
  <c r="BN39" i="1"/>
  <c r="BF39" i="1"/>
  <c r="AX39" i="1"/>
  <c r="AP39" i="1"/>
  <c r="AH39" i="1"/>
  <c r="Z39" i="1"/>
  <c r="R39" i="1"/>
  <c r="J39" i="1"/>
  <c r="AA33" i="1"/>
  <c r="S33" i="1"/>
  <c r="K33" i="1"/>
  <c r="A33" i="1"/>
  <c r="EJ30" i="1"/>
  <c r="EI30" i="1"/>
  <c r="EH30" i="1"/>
  <c r="EG30" i="1"/>
  <c r="EF30" i="1"/>
  <c r="EE30" i="1"/>
  <c r="ED30" i="1"/>
  <c r="EC30" i="1"/>
  <c r="EB30" i="1"/>
  <c r="EA30" i="1"/>
  <c r="DZ30" i="1"/>
  <c r="DY30" i="1"/>
  <c r="DX30" i="1"/>
  <c r="DW30" i="1"/>
  <c r="DV30" i="1"/>
  <c r="DU30" i="1"/>
  <c r="DT30" i="1"/>
  <c r="DS30" i="1"/>
  <c r="DR30" i="1"/>
  <c r="DQ30" i="1"/>
  <c r="DP30" i="1"/>
  <c r="DO30" i="1"/>
  <c r="DN30" i="1"/>
  <c r="DM30" i="1"/>
  <c r="DL30" i="1"/>
  <c r="DK30" i="1"/>
  <c r="DJ30" i="1"/>
  <c r="DI30" i="1"/>
  <c r="DH30" i="1"/>
  <c r="DG30" i="1"/>
  <c r="DF30" i="1"/>
  <c r="DE30" i="1"/>
  <c r="DD30" i="1"/>
  <c r="DC30" i="1"/>
  <c r="DB30" i="1"/>
  <c r="DA30" i="1"/>
  <c r="CZ30" i="1"/>
  <c r="CY30" i="1"/>
  <c r="CX30" i="1"/>
  <c r="CW30" i="1"/>
  <c r="CV30" i="1"/>
  <c r="CU30" i="1"/>
  <c r="CT30" i="1"/>
  <c r="CS30" i="1"/>
  <c r="CR30" i="1"/>
  <c r="CQ30" i="1"/>
  <c r="CP30" i="1"/>
  <c r="CO30" i="1"/>
  <c r="CN30" i="1"/>
  <c r="CM30" i="1"/>
  <c r="CL30" i="1"/>
  <c r="CK30" i="1"/>
  <c r="CJ30" i="1"/>
  <c r="CI30" i="1"/>
  <c r="CH30" i="1"/>
  <c r="CG30" i="1"/>
  <c r="CF30" i="1"/>
  <c r="CE30" i="1"/>
  <c r="CD30" i="1"/>
  <c r="CC30" i="1"/>
  <c r="CB30" i="1"/>
  <c r="CA30" i="1"/>
  <c r="BZ30" i="1"/>
  <c r="BY30" i="1"/>
  <c r="BX30" i="1"/>
  <c r="BW30" i="1"/>
  <c r="BV30" i="1"/>
  <c r="BU30" i="1"/>
  <c r="BT30" i="1"/>
  <c r="BS30" i="1"/>
  <c r="BR30" i="1"/>
  <c r="BQ30" i="1"/>
  <c r="BP30" i="1"/>
  <c r="BO30" i="1"/>
  <c r="BN30" i="1"/>
  <c r="BM30" i="1"/>
  <c r="BL30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Y33" i="1" s="1"/>
  <c r="AX30" i="1"/>
  <c r="AW30" i="1"/>
  <c r="AV30" i="1"/>
  <c r="AU30" i="1"/>
  <c r="AT30" i="1"/>
  <c r="AT33" i="1" s="1"/>
  <c r="AS30" i="1"/>
  <c r="AR30" i="1"/>
  <c r="AQ30" i="1"/>
  <c r="AQ33" i="1" s="1"/>
  <c r="AP30" i="1"/>
  <c r="AO30" i="1"/>
  <c r="AN30" i="1"/>
  <c r="AM30" i="1"/>
  <c r="AL30" i="1"/>
  <c r="AL33" i="1" s="1"/>
  <c r="AK30" i="1"/>
  <c r="AJ30" i="1"/>
  <c r="AI30" i="1"/>
  <c r="AI33" i="1" s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EJ26" i="1"/>
  <c r="EI26" i="1"/>
  <c r="EH26" i="1"/>
  <c r="EG26" i="1"/>
  <c r="EF26" i="1"/>
  <c r="EE26" i="1"/>
  <c r="ED26" i="1"/>
  <c r="EC26" i="1"/>
  <c r="EB26" i="1"/>
  <c r="EA26" i="1"/>
  <c r="DZ26" i="1"/>
  <c r="DY26" i="1"/>
  <c r="DX26" i="1"/>
  <c r="DW26" i="1"/>
  <c r="DV26" i="1"/>
  <c r="DU26" i="1"/>
  <c r="DT26" i="1"/>
  <c r="DS26" i="1"/>
  <c r="DR26" i="1"/>
  <c r="DQ26" i="1"/>
  <c r="DP26" i="1"/>
  <c r="DO26" i="1"/>
  <c r="DN26" i="1"/>
  <c r="DM26" i="1"/>
  <c r="DL26" i="1"/>
  <c r="DK26" i="1"/>
  <c r="DJ26" i="1"/>
  <c r="DI26" i="1"/>
  <c r="DH26" i="1"/>
  <c r="DG26" i="1"/>
  <c r="DF26" i="1"/>
  <c r="DE26" i="1"/>
  <c r="DD26" i="1"/>
  <c r="DC26" i="1"/>
  <c r="DB26" i="1"/>
  <c r="DA26" i="1"/>
  <c r="CZ26" i="1"/>
  <c r="CY26" i="1"/>
  <c r="CX26" i="1"/>
  <c r="CW26" i="1"/>
  <c r="CV26" i="1"/>
  <c r="CU26" i="1"/>
  <c r="CT26" i="1"/>
  <c r="CS26" i="1"/>
  <c r="CR26" i="1"/>
  <c r="CQ26" i="1"/>
  <c r="CP26" i="1"/>
  <c r="CO26" i="1"/>
  <c r="CN26" i="1"/>
  <c r="CM26" i="1"/>
  <c r="CL26" i="1"/>
  <c r="CK26" i="1"/>
  <c r="CJ26" i="1"/>
  <c r="CI26" i="1"/>
  <c r="CH26" i="1"/>
  <c r="CG26" i="1"/>
  <c r="CF26" i="1"/>
  <c r="CE26" i="1"/>
  <c r="CD26" i="1"/>
  <c r="CC26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X33" i="1" s="1"/>
  <c r="AW26" i="1"/>
  <c r="AW33" i="1" s="1"/>
  <c r="AV26" i="1"/>
  <c r="AV33" i="1" s="1"/>
  <c r="AU26" i="1"/>
  <c r="AU33" i="1" s="1"/>
  <c r="AT26" i="1"/>
  <c r="AS26" i="1"/>
  <c r="AS33" i="1" s="1"/>
  <c r="AR26" i="1"/>
  <c r="AR33" i="1" s="1"/>
  <c r="AQ26" i="1"/>
  <c r="AP26" i="1"/>
  <c r="AP33" i="1" s="1"/>
  <c r="AO26" i="1"/>
  <c r="AO33" i="1" s="1"/>
  <c r="AN26" i="1"/>
  <c r="AN33" i="1" s="1"/>
  <c r="AM26" i="1"/>
  <c r="AM33" i="1" s="1"/>
  <c r="AL26" i="1"/>
  <c r="AK26" i="1"/>
  <c r="AK33" i="1" s="1"/>
  <c r="AJ26" i="1"/>
  <c r="AJ33" i="1" s="1"/>
  <c r="AI26" i="1"/>
  <c r="AH26" i="1"/>
  <c r="AH33" i="1" s="1"/>
  <c r="AG26" i="1"/>
  <c r="AG33" i="1" s="1"/>
  <c r="AF26" i="1"/>
  <c r="AF33" i="1" s="1"/>
  <c r="AE26" i="1"/>
  <c r="AE33" i="1" s="1"/>
  <c r="AD26" i="1"/>
  <c r="AC26" i="1"/>
  <c r="AB26" i="1"/>
  <c r="AA26" i="1"/>
  <c r="Z26" i="1"/>
  <c r="Z33" i="1" s="1"/>
  <c r="Y26" i="1"/>
  <c r="Y33" i="1" s="1"/>
  <c r="X26" i="1"/>
  <c r="X33" i="1" s="1"/>
  <c r="W26" i="1"/>
  <c r="W33" i="1" s="1"/>
  <c r="V26" i="1"/>
  <c r="V33" i="1" s="1"/>
  <c r="U26" i="1"/>
  <c r="U33" i="1" s="1"/>
  <c r="T26" i="1"/>
  <c r="T33" i="1" s="1"/>
  <c r="S26" i="1"/>
  <c r="R26" i="1"/>
  <c r="R33" i="1" s="1"/>
  <c r="Q26" i="1"/>
  <c r="Q33" i="1" s="1"/>
  <c r="P26" i="1"/>
  <c r="P33" i="1" s="1"/>
  <c r="O26" i="1"/>
  <c r="O33" i="1" s="1"/>
  <c r="N26" i="1"/>
  <c r="N33" i="1" s="1"/>
  <c r="M26" i="1"/>
  <c r="M33" i="1" s="1"/>
  <c r="L26" i="1"/>
  <c r="L33" i="1" s="1"/>
  <c r="K26" i="1"/>
  <c r="J26" i="1"/>
  <c r="J33" i="1" s="1"/>
  <c r="I26" i="1"/>
  <c r="I33" i="1" s="1"/>
  <c r="H26" i="1"/>
  <c r="H33" i="1" s="1"/>
  <c r="G26" i="1"/>
  <c r="G33" i="1" s="1"/>
  <c r="F26" i="1"/>
  <c r="F33" i="1" s="1"/>
  <c r="E26" i="1"/>
  <c r="E33" i="1" s="1"/>
  <c r="D26" i="1"/>
  <c r="D33" i="1" s="1"/>
  <c r="EG25" i="1"/>
  <c r="EH36" i="1" s="1"/>
  <c r="ED25" i="1"/>
  <c r="ED36" i="1" s="1"/>
  <c r="DY25" i="1"/>
  <c r="DY36" i="1" s="1"/>
  <c r="DV25" i="1"/>
  <c r="DV36" i="1" s="1"/>
  <c r="DQ25" i="1"/>
  <c r="DN25" i="1"/>
  <c r="DN36" i="1" s="1"/>
  <c r="DI25" i="1"/>
  <c r="DI36" i="1" s="1"/>
  <c r="DF25" i="1"/>
  <c r="DF36" i="1" s="1"/>
  <c r="DA25" i="1"/>
  <c r="DA36" i="1" s="1"/>
  <c r="CX25" i="1"/>
  <c r="CX36" i="1" s="1"/>
  <c r="CS25" i="1"/>
  <c r="CS36" i="1" s="1"/>
  <c r="CP25" i="1"/>
  <c r="CP36" i="1" s="1"/>
  <c r="CK25" i="1"/>
  <c r="CK36" i="1" s="1"/>
  <c r="CH25" i="1"/>
  <c r="CH36" i="1" s="1"/>
  <c r="CC25" i="1"/>
  <c r="CC36" i="1" s="1"/>
  <c r="BU25" i="1"/>
  <c r="BU36" i="1" s="1"/>
  <c r="BM25" i="1"/>
  <c r="BM36" i="1" s="1"/>
  <c r="BE25" i="1"/>
  <c r="BE36" i="1" s="1"/>
  <c r="AW25" i="1"/>
  <c r="Y25" i="1"/>
  <c r="Y34" i="1" s="1"/>
  <c r="Q25" i="1"/>
  <c r="Q34" i="1" s="1"/>
  <c r="I25" i="1"/>
  <c r="I34" i="1" s="1"/>
  <c r="A23" i="1"/>
  <c r="EJ22" i="1"/>
  <c r="EI22" i="1"/>
  <c r="EH22" i="1"/>
  <c r="EG22" i="1"/>
  <c r="EF22" i="1"/>
  <c r="EE22" i="1"/>
  <c r="ED22" i="1"/>
  <c r="EC22" i="1"/>
  <c r="EB22" i="1"/>
  <c r="EA22" i="1"/>
  <c r="DZ22" i="1"/>
  <c r="DY22" i="1"/>
  <c r="DX22" i="1"/>
  <c r="DW22" i="1"/>
  <c r="DV22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C22" i="1"/>
  <c r="CB22" i="1"/>
  <c r="CA22" i="1"/>
  <c r="BZ22" i="1"/>
  <c r="BZ25" i="1" s="1"/>
  <c r="BZ36" i="1" s="1"/>
  <c r="BY22" i="1"/>
  <c r="BX22" i="1"/>
  <c r="BW22" i="1"/>
  <c r="BV22" i="1"/>
  <c r="BU22" i="1"/>
  <c r="BT22" i="1"/>
  <c r="BS22" i="1"/>
  <c r="BR22" i="1"/>
  <c r="BR25" i="1" s="1"/>
  <c r="BR36" i="1" s="1"/>
  <c r="BQ22" i="1"/>
  <c r="BP22" i="1"/>
  <c r="BO22" i="1"/>
  <c r="BN22" i="1"/>
  <c r="BM22" i="1"/>
  <c r="BL22" i="1"/>
  <c r="BK22" i="1"/>
  <c r="BJ22" i="1"/>
  <c r="BJ25" i="1" s="1"/>
  <c r="BJ36" i="1" s="1"/>
  <c r="BI22" i="1"/>
  <c r="BH22" i="1"/>
  <c r="BG22" i="1"/>
  <c r="BF22" i="1"/>
  <c r="BE22" i="1"/>
  <c r="BD22" i="1"/>
  <c r="BC22" i="1"/>
  <c r="BB22" i="1"/>
  <c r="BB25" i="1" s="1"/>
  <c r="BB36" i="1" s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V25" i="1" s="1"/>
  <c r="U22" i="1"/>
  <c r="T22" i="1"/>
  <c r="S22" i="1"/>
  <c r="R22" i="1"/>
  <c r="Q22" i="1"/>
  <c r="P22" i="1"/>
  <c r="O22" i="1"/>
  <c r="N22" i="1"/>
  <c r="N25" i="1" s="1"/>
  <c r="M22" i="1"/>
  <c r="L22" i="1"/>
  <c r="K22" i="1"/>
  <c r="J22" i="1"/>
  <c r="I22" i="1"/>
  <c r="H22" i="1"/>
  <c r="G22" i="1"/>
  <c r="F22" i="1"/>
  <c r="F25" i="1" s="1"/>
  <c r="E22" i="1"/>
  <c r="D22" i="1"/>
  <c r="EJ21" i="1"/>
  <c r="EE21" i="1"/>
  <c r="EB21" i="1"/>
  <c r="DW21" i="1"/>
  <c r="DT21" i="1"/>
  <c r="DO21" i="1"/>
  <c r="DL21" i="1"/>
  <c r="DG21" i="1"/>
  <c r="DD21" i="1"/>
  <c r="CY21" i="1"/>
  <c r="CV21" i="1"/>
  <c r="CQ21" i="1"/>
  <c r="CN21" i="1"/>
  <c r="CI21" i="1"/>
  <c r="CF21" i="1"/>
  <c r="CA21" i="1"/>
  <c r="BX21" i="1"/>
  <c r="BS21" i="1"/>
  <c r="BP21" i="1"/>
  <c r="BK21" i="1"/>
  <c r="BH21" i="1"/>
  <c r="BC21" i="1"/>
  <c r="AZ21" i="1"/>
  <c r="AU21" i="1"/>
  <c r="AU25" i="1" s="1"/>
  <c r="AR21" i="1"/>
  <c r="AM21" i="1"/>
  <c r="AM25" i="1" s="1"/>
  <c r="AJ21" i="1"/>
  <c r="AJ25" i="1" s="1"/>
  <c r="AE21" i="1"/>
  <c r="AE25" i="1" s="1"/>
  <c r="W21" i="1"/>
  <c r="T21" i="1"/>
  <c r="O21" i="1"/>
  <c r="L21" i="1"/>
  <c r="G21" i="1"/>
  <c r="D21" i="1"/>
  <c r="AB20" i="1"/>
  <c r="AB19" i="1"/>
  <c r="A19" i="1"/>
  <c r="AB18" i="1"/>
  <c r="A18" i="1"/>
  <c r="A29" i="1" s="1"/>
  <c r="AB17" i="1"/>
  <c r="AB16" i="1"/>
  <c r="AB15" i="1"/>
  <c r="AB13" i="1" s="1"/>
  <c r="AB39" i="1" s="1"/>
  <c r="A15" i="1"/>
  <c r="AB14" i="1"/>
  <c r="EJ13" i="1"/>
  <c r="EJ39" i="1" s="1"/>
  <c r="EI13" i="1"/>
  <c r="EI39" i="1" s="1"/>
  <c r="EH13" i="1"/>
  <c r="EH39" i="1" s="1"/>
  <c r="EG13" i="1"/>
  <c r="EG39" i="1" s="1"/>
  <c r="EF13" i="1"/>
  <c r="EF39" i="1" s="1"/>
  <c r="EE13" i="1"/>
  <c r="ED13" i="1"/>
  <c r="ED39" i="1" s="1"/>
  <c r="EC13" i="1"/>
  <c r="EC39" i="1" s="1"/>
  <c r="EB13" i="1"/>
  <c r="EB39" i="1" s="1"/>
  <c r="EA13" i="1"/>
  <c r="EA39" i="1" s="1"/>
  <c r="DZ13" i="1"/>
  <c r="DZ39" i="1" s="1"/>
  <c r="DY13" i="1"/>
  <c r="DY39" i="1" s="1"/>
  <c r="DX13" i="1"/>
  <c r="DX39" i="1" s="1"/>
  <c r="DW13" i="1"/>
  <c r="DV13" i="1"/>
  <c r="DV39" i="1" s="1"/>
  <c r="DU13" i="1"/>
  <c r="DU39" i="1" s="1"/>
  <c r="DT13" i="1"/>
  <c r="DT39" i="1" s="1"/>
  <c r="DS13" i="1"/>
  <c r="DS39" i="1" s="1"/>
  <c r="DR13" i="1"/>
  <c r="DR39" i="1" s="1"/>
  <c r="DQ13" i="1"/>
  <c r="DQ39" i="1" s="1"/>
  <c r="DP13" i="1"/>
  <c r="DP39" i="1" s="1"/>
  <c r="DO13" i="1"/>
  <c r="DN13" i="1"/>
  <c r="DN39" i="1" s="1"/>
  <c r="DM13" i="1"/>
  <c r="DM39" i="1" s="1"/>
  <c r="DL13" i="1"/>
  <c r="DL39" i="1" s="1"/>
  <c r="DK13" i="1"/>
  <c r="DK39" i="1" s="1"/>
  <c r="DJ13" i="1"/>
  <c r="DI13" i="1"/>
  <c r="DI39" i="1" s="1"/>
  <c r="DH13" i="1"/>
  <c r="DH39" i="1" s="1"/>
  <c r="DG13" i="1"/>
  <c r="DF13" i="1"/>
  <c r="DE13" i="1"/>
  <c r="DD13" i="1"/>
  <c r="DC13" i="1"/>
  <c r="DB13" i="1"/>
  <c r="DA13" i="1"/>
  <c r="CZ13" i="1"/>
  <c r="CY13" i="1"/>
  <c r="CX13" i="1"/>
  <c r="CW13" i="1"/>
  <c r="CV13" i="1"/>
  <c r="CU13" i="1"/>
  <c r="CU39" i="1" s="1"/>
  <c r="CT13" i="1"/>
  <c r="CS13" i="1"/>
  <c r="CS39" i="1" s="1"/>
  <c r="CR13" i="1"/>
  <c r="CR39" i="1" s="1"/>
  <c r="CQ13" i="1"/>
  <c r="CQ39" i="1" s="1"/>
  <c r="CP13" i="1"/>
  <c r="CP39" i="1" s="1"/>
  <c r="CO13" i="1"/>
  <c r="CO39" i="1" s="1"/>
  <c r="CN13" i="1"/>
  <c r="CN39" i="1" s="1"/>
  <c r="CM13" i="1"/>
  <c r="CM39" i="1" s="1"/>
  <c r="CL13" i="1"/>
  <c r="CK13" i="1"/>
  <c r="CK39" i="1" s="1"/>
  <c r="CJ13" i="1"/>
  <c r="CJ39" i="1" s="1"/>
  <c r="CI13" i="1"/>
  <c r="CI39" i="1" s="1"/>
  <c r="CH13" i="1"/>
  <c r="CH39" i="1" s="1"/>
  <c r="CG13" i="1"/>
  <c r="CG39" i="1" s="1"/>
  <c r="CF13" i="1"/>
  <c r="CF39" i="1" s="1"/>
  <c r="CE13" i="1"/>
  <c r="CE39" i="1" s="1"/>
  <c r="CD13" i="1"/>
  <c r="CC13" i="1"/>
  <c r="CC39" i="1" s="1"/>
  <c r="CB13" i="1"/>
  <c r="CB39" i="1" s="1"/>
  <c r="CA13" i="1"/>
  <c r="CA39" i="1" s="1"/>
  <c r="BZ13" i="1"/>
  <c r="BZ39" i="1" s="1"/>
  <c r="BY13" i="1"/>
  <c r="BY39" i="1" s="1"/>
  <c r="BX13" i="1"/>
  <c r="BX39" i="1" s="1"/>
  <c r="BW13" i="1"/>
  <c r="BW39" i="1" s="1"/>
  <c r="BV13" i="1"/>
  <c r="BU13" i="1"/>
  <c r="BU39" i="1" s="1"/>
  <c r="BT13" i="1"/>
  <c r="BT39" i="1" s="1"/>
  <c r="BS13" i="1"/>
  <c r="BS39" i="1" s="1"/>
  <c r="BR13" i="1"/>
  <c r="BR39" i="1" s="1"/>
  <c r="BQ13" i="1"/>
  <c r="BQ39" i="1" s="1"/>
  <c r="BP13" i="1"/>
  <c r="BP39" i="1" s="1"/>
  <c r="BO13" i="1"/>
  <c r="BO39" i="1" s="1"/>
  <c r="BN13" i="1"/>
  <c r="BM13" i="1"/>
  <c r="BM39" i="1" s="1"/>
  <c r="BL13" i="1"/>
  <c r="BL39" i="1" s="1"/>
  <c r="BK13" i="1"/>
  <c r="BK39" i="1" s="1"/>
  <c r="BJ13" i="1"/>
  <c r="BJ39" i="1" s="1"/>
  <c r="BI13" i="1"/>
  <c r="BI39" i="1" s="1"/>
  <c r="BH13" i="1"/>
  <c r="BH39" i="1" s="1"/>
  <c r="BG13" i="1"/>
  <c r="BG39" i="1" s="1"/>
  <c r="BF13" i="1"/>
  <c r="BE13" i="1"/>
  <c r="BE39" i="1" s="1"/>
  <c r="BD13" i="1"/>
  <c r="BD39" i="1" s="1"/>
  <c r="BC13" i="1"/>
  <c r="BC39" i="1" s="1"/>
  <c r="BB13" i="1"/>
  <c r="BB39" i="1" s="1"/>
  <c r="BA13" i="1"/>
  <c r="BA39" i="1" s="1"/>
  <c r="AZ13" i="1"/>
  <c r="AZ39" i="1" s="1"/>
  <c r="AY13" i="1"/>
  <c r="AY39" i="1" s="1"/>
  <c r="AX13" i="1"/>
  <c r="AW13" i="1"/>
  <c r="AW39" i="1" s="1"/>
  <c r="AV13" i="1"/>
  <c r="AV39" i="1" s="1"/>
  <c r="AU13" i="1"/>
  <c r="AU39" i="1" s="1"/>
  <c r="AT13" i="1"/>
  <c r="AT39" i="1" s="1"/>
  <c r="AS13" i="1"/>
  <c r="AS39" i="1" s="1"/>
  <c r="AR13" i="1"/>
  <c r="AR39" i="1" s="1"/>
  <c r="AQ13" i="1"/>
  <c r="AQ39" i="1" s="1"/>
  <c r="AP13" i="1"/>
  <c r="AO13" i="1"/>
  <c r="AO39" i="1" s="1"/>
  <c r="AN13" i="1"/>
  <c r="AN39" i="1" s="1"/>
  <c r="AM13" i="1"/>
  <c r="AM39" i="1" s="1"/>
  <c r="AL13" i="1"/>
  <c r="AL39" i="1" s="1"/>
  <c r="AK13" i="1"/>
  <c r="AK39" i="1" s="1"/>
  <c r="AJ13" i="1"/>
  <c r="AJ39" i="1" s="1"/>
  <c r="AI13" i="1"/>
  <c r="AI39" i="1" s="1"/>
  <c r="AH13" i="1"/>
  <c r="AG13" i="1"/>
  <c r="AG39" i="1" s="1"/>
  <c r="AF13" i="1"/>
  <c r="AF39" i="1" s="1"/>
  <c r="AE13" i="1"/>
  <c r="AE39" i="1" s="1"/>
  <c r="AD13" i="1"/>
  <c r="AD39" i="1" s="1"/>
  <c r="AC13" i="1"/>
  <c r="AC39" i="1" s="1"/>
  <c r="AA13" i="1"/>
  <c r="AA39" i="1" s="1"/>
  <c r="Z13" i="1"/>
  <c r="Y13" i="1"/>
  <c r="Y39" i="1" s="1"/>
  <c r="X13" i="1"/>
  <c r="X39" i="1" s="1"/>
  <c r="W13" i="1"/>
  <c r="W39" i="1" s="1"/>
  <c r="V13" i="1"/>
  <c r="V39" i="1" s="1"/>
  <c r="U13" i="1"/>
  <c r="U39" i="1" s="1"/>
  <c r="T13" i="1"/>
  <c r="T39" i="1" s="1"/>
  <c r="S13" i="1"/>
  <c r="S39" i="1" s="1"/>
  <c r="R13" i="1"/>
  <c r="Q13" i="1"/>
  <c r="Q39" i="1" s="1"/>
  <c r="P13" i="1"/>
  <c r="P39" i="1" s="1"/>
  <c r="O13" i="1"/>
  <c r="O39" i="1" s="1"/>
  <c r="N13" i="1"/>
  <c r="N39" i="1" s="1"/>
  <c r="M13" i="1"/>
  <c r="M39" i="1" s="1"/>
  <c r="L13" i="1"/>
  <c r="L39" i="1" s="1"/>
  <c r="K13" i="1"/>
  <c r="K39" i="1" s="1"/>
  <c r="J13" i="1"/>
  <c r="I13" i="1"/>
  <c r="I39" i="1" s="1"/>
  <c r="H13" i="1"/>
  <c r="H39" i="1" s="1"/>
  <c r="G13" i="1"/>
  <c r="G39" i="1" s="1"/>
  <c r="F13" i="1"/>
  <c r="F39" i="1" s="1"/>
  <c r="E13" i="1"/>
  <c r="E39" i="1" s="1"/>
  <c r="D13" i="1"/>
  <c r="D39" i="1" s="1"/>
  <c r="AB12" i="1"/>
  <c r="AB11" i="1"/>
  <c r="AB10" i="1"/>
  <c r="AB9" i="1"/>
  <c r="AB8" i="1" s="1"/>
  <c r="AB21" i="1" s="1"/>
  <c r="AB25" i="1" s="1"/>
  <c r="AB36" i="1" s="1"/>
  <c r="EJ8" i="1"/>
  <c r="EJ25" i="1" s="1"/>
  <c r="EI8" i="1"/>
  <c r="EI21" i="1" s="1"/>
  <c r="EH8" i="1"/>
  <c r="EH21" i="1" s="1"/>
  <c r="EG8" i="1"/>
  <c r="EG21" i="1" s="1"/>
  <c r="EF8" i="1"/>
  <c r="EF25" i="1" s="1"/>
  <c r="EF36" i="1" s="1"/>
  <c r="EE8" i="1"/>
  <c r="EE25" i="1" s="1"/>
  <c r="EE36" i="1" s="1"/>
  <c r="ED8" i="1"/>
  <c r="ED21" i="1" s="1"/>
  <c r="EC8" i="1"/>
  <c r="EC21" i="1" s="1"/>
  <c r="EB8" i="1"/>
  <c r="EB25" i="1" s="1"/>
  <c r="EB36" i="1" s="1"/>
  <c r="EA8" i="1"/>
  <c r="EA21" i="1" s="1"/>
  <c r="DZ8" i="1"/>
  <c r="DZ21" i="1" s="1"/>
  <c r="DY8" i="1"/>
  <c r="DY21" i="1" s="1"/>
  <c r="DX8" i="1"/>
  <c r="DX25" i="1" s="1"/>
  <c r="DX36" i="1" s="1"/>
  <c r="DW8" i="1"/>
  <c r="DW25" i="1" s="1"/>
  <c r="DW36" i="1" s="1"/>
  <c r="DV8" i="1"/>
  <c r="DV21" i="1" s="1"/>
  <c r="DU8" i="1"/>
  <c r="DU21" i="1" s="1"/>
  <c r="DT8" i="1"/>
  <c r="DT25" i="1" s="1"/>
  <c r="DT36" i="1" s="1"/>
  <c r="DS8" i="1"/>
  <c r="DS21" i="1" s="1"/>
  <c r="DR8" i="1"/>
  <c r="DR21" i="1" s="1"/>
  <c r="DQ8" i="1"/>
  <c r="DQ21" i="1" s="1"/>
  <c r="DP8" i="1"/>
  <c r="DP25" i="1" s="1"/>
  <c r="DP36" i="1" s="1"/>
  <c r="DO8" i="1"/>
  <c r="DO25" i="1" s="1"/>
  <c r="DO36" i="1" s="1"/>
  <c r="DN8" i="1"/>
  <c r="DN21" i="1" s="1"/>
  <c r="DM8" i="1"/>
  <c r="DM21" i="1" s="1"/>
  <c r="DL8" i="1"/>
  <c r="DL25" i="1" s="1"/>
  <c r="DL36" i="1" s="1"/>
  <c r="DK8" i="1"/>
  <c r="DK21" i="1" s="1"/>
  <c r="DJ8" i="1"/>
  <c r="DJ21" i="1" s="1"/>
  <c r="DI8" i="1"/>
  <c r="DI21" i="1" s="1"/>
  <c r="DH8" i="1"/>
  <c r="DH25" i="1" s="1"/>
  <c r="DH36" i="1" s="1"/>
  <c r="DG8" i="1"/>
  <c r="DG25" i="1" s="1"/>
  <c r="DG36" i="1" s="1"/>
  <c r="DF8" i="1"/>
  <c r="DF21" i="1" s="1"/>
  <c r="DE8" i="1"/>
  <c r="DE21" i="1" s="1"/>
  <c r="DD8" i="1"/>
  <c r="DD25" i="1" s="1"/>
  <c r="DD36" i="1" s="1"/>
  <c r="DC8" i="1"/>
  <c r="DC21" i="1" s="1"/>
  <c r="DB8" i="1"/>
  <c r="DB21" i="1" s="1"/>
  <c r="DA8" i="1"/>
  <c r="DA21" i="1" s="1"/>
  <c r="CZ8" i="1"/>
  <c r="CZ25" i="1" s="1"/>
  <c r="CZ36" i="1" s="1"/>
  <c r="CY8" i="1"/>
  <c r="CY25" i="1" s="1"/>
  <c r="CY36" i="1" s="1"/>
  <c r="CX8" i="1"/>
  <c r="CX21" i="1" s="1"/>
  <c r="CW8" i="1"/>
  <c r="CW21" i="1" s="1"/>
  <c r="CV8" i="1"/>
  <c r="CV25" i="1" s="1"/>
  <c r="CV36" i="1" s="1"/>
  <c r="CU8" i="1"/>
  <c r="CU21" i="1" s="1"/>
  <c r="CT8" i="1"/>
  <c r="CT21" i="1" s="1"/>
  <c r="CS8" i="1"/>
  <c r="CS21" i="1" s="1"/>
  <c r="CR8" i="1"/>
  <c r="CR25" i="1" s="1"/>
  <c r="CR36" i="1" s="1"/>
  <c r="CQ8" i="1"/>
  <c r="CQ25" i="1" s="1"/>
  <c r="CQ36" i="1" s="1"/>
  <c r="CP8" i="1"/>
  <c r="CP21" i="1" s="1"/>
  <c r="CO8" i="1"/>
  <c r="CO21" i="1" s="1"/>
  <c r="CN8" i="1"/>
  <c r="CN25" i="1" s="1"/>
  <c r="CN36" i="1" s="1"/>
  <c r="CM8" i="1"/>
  <c r="CM21" i="1" s="1"/>
  <c r="CL8" i="1"/>
  <c r="CL21" i="1" s="1"/>
  <c r="CK8" i="1"/>
  <c r="CK21" i="1" s="1"/>
  <c r="CJ8" i="1"/>
  <c r="CJ25" i="1" s="1"/>
  <c r="CJ36" i="1" s="1"/>
  <c r="CI8" i="1"/>
  <c r="CI25" i="1" s="1"/>
  <c r="CI36" i="1" s="1"/>
  <c r="CH8" i="1"/>
  <c r="CH21" i="1" s="1"/>
  <c r="CG8" i="1"/>
  <c r="CG21" i="1" s="1"/>
  <c r="CF8" i="1"/>
  <c r="CF25" i="1" s="1"/>
  <c r="CF36" i="1" s="1"/>
  <c r="CE8" i="1"/>
  <c r="CE21" i="1" s="1"/>
  <c r="CD8" i="1"/>
  <c r="CD21" i="1" s="1"/>
  <c r="CC8" i="1"/>
  <c r="CC21" i="1" s="1"/>
  <c r="CB8" i="1"/>
  <c r="CB25" i="1" s="1"/>
  <c r="CB36" i="1" s="1"/>
  <c r="CA8" i="1"/>
  <c r="CA25" i="1" s="1"/>
  <c r="CA36" i="1" s="1"/>
  <c r="BZ8" i="1"/>
  <c r="BZ21" i="1" s="1"/>
  <c r="BY8" i="1"/>
  <c r="BY21" i="1" s="1"/>
  <c r="BX8" i="1"/>
  <c r="BX25" i="1" s="1"/>
  <c r="BX36" i="1" s="1"/>
  <c r="BW8" i="1"/>
  <c r="BW21" i="1" s="1"/>
  <c r="BV8" i="1"/>
  <c r="BV21" i="1" s="1"/>
  <c r="BU8" i="1"/>
  <c r="BU21" i="1" s="1"/>
  <c r="BT8" i="1"/>
  <c r="BT25" i="1" s="1"/>
  <c r="BT36" i="1" s="1"/>
  <c r="BS8" i="1"/>
  <c r="BS25" i="1" s="1"/>
  <c r="BS36" i="1" s="1"/>
  <c r="BR8" i="1"/>
  <c r="BR21" i="1" s="1"/>
  <c r="BQ8" i="1"/>
  <c r="BQ21" i="1" s="1"/>
  <c r="BP8" i="1"/>
  <c r="BP25" i="1" s="1"/>
  <c r="BP36" i="1" s="1"/>
  <c r="BO8" i="1"/>
  <c r="BO21" i="1" s="1"/>
  <c r="BN8" i="1"/>
  <c r="BN21" i="1" s="1"/>
  <c r="BM8" i="1"/>
  <c r="BM21" i="1" s="1"/>
  <c r="BL8" i="1"/>
  <c r="BL25" i="1" s="1"/>
  <c r="BL36" i="1" s="1"/>
  <c r="BK8" i="1"/>
  <c r="BK25" i="1" s="1"/>
  <c r="BK36" i="1" s="1"/>
  <c r="BJ8" i="1"/>
  <c r="BJ21" i="1" s="1"/>
  <c r="BI8" i="1"/>
  <c r="BI21" i="1" s="1"/>
  <c r="BH8" i="1"/>
  <c r="BH25" i="1" s="1"/>
  <c r="BH36" i="1" s="1"/>
  <c r="BG8" i="1"/>
  <c r="BG21" i="1" s="1"/>
  <c r="BF8" i="1"/>
  <c r="BF21" i="1" s="1"/>
  <c r="BE8" i="1"/>
  <c r="BE21" i="1" s="1"/>
  <c r="BD8" i="1"/>
  <c r="BD25" i="1" s="1"/>
  <c r="BD36" i="1" s="1"/>
  <c r="BC8" i="1"/>
  <c r="BC25" i="1" s="1"/>
  <c r="BC36" i="1" s="1"/>
  <c r="BB8" i="1"/>
  <c r="BB21" i="1" s="1"/>
  <c r="BA8" i="1"/>
  <c r="BA21" i="1" s="1"/>
  <c r="AZ8" i="1"/>
  <c r="AZ25" i="1" s="1"/>
  <c r="AZ36" i="1" s="1"/>
  <c r="AY8" i="1"/>
  <c r="AY21" i="1" s="1"/>
  <c r="AX8" i="1"/>
  <c r="AX21" i="1" s="1"/>
  <c r="AW8" i="1"/>
  <c r="AW21" i="1" s="1"/>
  <c r="AV8" i="1"/>
  <c r="AV25" i="1" s="1"/>
  <c r="AU8" i="1"/>
  <c r="AT8" i="1"/>
  <c r="AT21" i="1" s="1"/>
  <c r="AT25" i="1" s="1"/>
  <c r="AS8" i="1"/>
  <c r="AS21" i="1" s="1"/>
  <c r="AR8" i="1"/>
  <c r="AR25" i="1" s="1"/>
  <c r="AQ8" i="1"/>
  <c r="AQ21" i="1" s="1"/>
  <c r="AP8" i="1"/>
  <c r="AP21" i="1" s="1"/>
  <c r="AO8" i="1"/>
  <c r="AO21" i="1" s="1"/>
  <c r="AO25" i="1" s="1"/>
  <c r="AN8" i="1"/>
  <c r="AN21" i="1" s="1"/>
  <c r="AN25" i="1" s="1"/>
  <c r="AM8" i="1"/>
  <c r="AL8" i="1"/>
  <c r="AL21" i="1" s="1"/>
  <c r="AL25" i="1" s="1"/>
  <c r="AK8" i="1"/>
  <c r="AK21" i="1" s="1"/>
  <c r="AK25" i="1" s="1"/>
  <c r="AJ8" i="1"/>
  <c r="AI8" i="1"/>
  <c r="AI21" i="1" s="1"/>
  <c r="AI25" i="1" s="1"/>
  <c r="AH8" i="1"/>
  <c r="AH21" i="1" s="1"/>
  <c r="AH25" i="1" s="1"/>
  <c r="AG8" i="1"/>
  <c r="AG21" i="1" s="1"/>
  <c r="AG25" i="1" s="1"/>
  <c r="AF8" i="1"/>
  <c r="AF21" i="1" s="1"/>
  <c r="AF25" i="1" s="1"/>
  <c r="AE8" i="1"/>
  <c r="AD8" i="1"/>
  <c r="AD21" i="1" s="1"/>
  <c r="AD25" i="1" s="1"/>
  <c r="AD36" i="1" s="1"/>
  <c r="AC8" i="1"/>
  <c r="AC21" i="1" s="1"/>
  <c r="AC25" i="1" s="1"/>
  <c r="AC36" i="1" s="1"/>
  <c r="AA8" i="1"/>
  <c r="AA21" i="1" s="1"/>
  <c r="Z8" i="1"/>
  <c r="Z21" i="1" s="1"/>
  <c r="Y8" i="1"/>
  <c r="Y21" i="1" s="1"/>
  <c r="X8" i="1"/>
  <c r="X25" i="1" s="1"/>
  <c r="W8" i="1"/>
  <c r="W25" i="1" s="1"/>
  <c r="V8" i="1"/>
  <c r="V21" i="1" s="1"/>
  <c r="U8" i="1"/>
  <c r="U21" i="1" s="1"/>
  <c r="T8" i="1"/>
  <c r="T25" i="1" s="1"/>
  <c r="S8" i="1"/>
  <c r="S21" i="1" s="1"/>
  <c r="R8" i="1"/>
  <c r="R21" i="1" s="1"/>
  <c r="Q8" i="1"/>
  <c r="Q21" i="1" s="1"/>
  <c r="P8" i="1"/>
  <c r="P25" i="1" s="1"/>
  <c r="O8" i="1"/>
  <c r="O25" i="1" s="1"/>
  <c r="N8" i="1"/>
  <c r="N21" i="1" s="1"/>
  <c r="M8" i="1"/>
  <c r="M21" i="1" s="1"/>
  <c r="L8" i="1"/>
  <c r="L25" i="1" s="1"/>
  <c r="K8" i="1"/>
  <c r="K21" i="1" s="1"/>
  <c r="J8" i="1"/>
  <c r="J21" i="1" s="1"/>
  <c r="I8" i="1"/>
  <c r="I21" i="1" s="1"/>
  <c r="H8" i="1"/>
  <c r="H25" i="1" s="1"/>
  <c r="G8" i="1"/>
  <c r="G25" i="1" s="1"/>
  <c r="F8" i="1"/>
  <c r="F21" i="1" s="1"/>
  <c r="E8" i="1"/>
  <c r="E21" i="1" s="1"/>
  <c r="D8" i="1"/>
  <c r="D25" i="1" s="1"/>
  <c r="A6" i="1"/>
  <c r="A32" i="1" s="1"/>
  <c r="A1" i="1"/>
  <c r="A14" i="1" s="1"/>
  <c r="G36" i="1" l="1"/>
  <c r="G34" i="1"/>
  <c r="O36" i="1"/>
  <c r="O34" i="1"/>
  <c r="W34" i="1"/>
  <c r="W36" i="1" s="1"/>
  <c r="AF34" i="1"/>
  <c r="AF36" i="1" s="1"/>
  <c r="AN36" i="1"/>
  <c r="AN34" i="1"/>
  <c r="AV36" i="1"/>
  <c r="AV34" i="1"/>
  <c r="V34" i="1"/>
  <c r="V36" i="1" s="1"/>
  <c r="H34" i="1"/>
  <c r="H36" i="1" s="1"/>
  <c r="P36" i="1"/>
  <c r="P34" i="1"/>
  <c r="X36" i="1"/>
  <c r="X34" i="1"/>
  <c r="AG36" i="1"/>
  <c r="AG34" i="1"/>
  <c r="AO34" i="1"/>
  <c r="AO36" i="1" s="1"/>
  <c r="AE36" i="1"/>
  <c r="AE34" i="1"/>
  <c r="AH36" i="1"/>
  <c r="AH34" i="1"/>
  <c r="AJ36" i="1"/>
  <c r="AJ34" i="1"/>
  <c r="AI34" i="1"/>
  <c r="AI36" i="1" s="1"/>
  <c r="AM36" i="1"/>
  <c r="AM34" i="1"/>
  <c r="AR36" i="1"/>
  <c r="AR34" i="1"/>
  <c r="N36" i="1"/>
  <c r="N34" i="1"/>
  <c r="D34" i="1"/>
  <c r="D36" i="1"/>
  <c r="L34" i="1"/>
  <c r="L36" i="1" s="1"/>
  <c r="T34" i="1"/>
  <c r="T36" i="1" s="1"/>
  <c r="AK36" i="1"/>
  <c r="AK34" i="1"/>
  <c r="AU34" i="1"/>
  <c r="AU36" i="1" s="1"/>
  <c r="F34" i="1"/>
  <c r="F36" i="1" s="1"/>
  <c r="AL34" i="1"/>
  <c r="AL36" i="1" s="1"/>
  <c r="AT34" i="1"/>
  <c r="AT36" i="1" s="1"/>
  <c r="AW34" i="1"/>
  <c r="AW36" i="1" s="1"/>
  <c r="I36" i="1"/>
  <c r="Q36" i="1"/>
  <c r="Y36" i="1"/>
  <c r="H21" i="1"/>
  <c r="P21" i="1"/>
  <c r="X21" i="1"/>
  <c r="AV21" i="1"/>
  <c r="BD21" i="1"/>
  <c r="BL21" i="1"/>
  <c r="BT21" i="1"/>
  <c r="CB21" i="1"/>
  <c r="CJ21" i="1"/>
  <c r="CR21" i="1"/>
  <c r="CZ21" i="1"/>
  <c r="DH21" i="1"/>
  <c r="DP21" i="1"/>
  <c r="DX21" i="1"/>
  <c r="EF21" i="1"/>
  <c r="J25" i="1"/>
  <c r="R25" i="1"/>
  <c r="Z25" i="1"/>
  <c r="AP25" i="1"/>
  <c r="AX25" i="1"/>
  <c r="BF25" i="1"/>
  <c r="BF36" i="1" s="1"/>
  <c r="BN25" i="1"/>
  <c r="BN36" i="1" s="1"/>
  <c r="BV25" i="1"/>
  <c r="BV36" i="1" s="1"/>
  <c r="CD25" i="1"/>
  <c r="CD36" i="1" s="1"/>
  <c r="CL25" i="1"/>
  <c r="CL36" i="1" s="1"/>
  <c r="CT25" i="1"/>
  <c r="CT36" i="1" s="1"/>
  <c r="DB25" i="1"/>
  <c r="DB36" i="1" s="1"/>
  <c r="DJ25" i="1"/>
  <c r="DJ36" i="1" s="1"/>
  <c r="DR25" i="1"/>
  <c r="DZ25" i="1"/>
  <c r="DZ36" i="1" s="1"/>
  <c r="EH25" i="1"/>
  <c r="EI36" i="1" s="1"/>
  <c r="K25" i="1"/>
  <c r="S25" i="1"/>
  <c r="AA25" i="1"/>
  <c r="AQ25" i="1"/>
  <c r="AY25" i="1"/>
  <c r="BG25" i="1"/>
  <c r="BG36" i="1" s="1"/>
  <c r="BO25" i="1"/>
  <c r="BO36" i="1" s="1"/>
  <c r="BW25" i="1"/>
  <c r="BW36" i="1" s="1"/>
  <c r="CE25" i="1"/>
  <c r="CE36" i="1" s="1"/>
  <c r="CM25" i="1"/>
  <c r="CM36" i="1" s="1"/>
  <c r="CU25" i="1"/>
  <c r="CU36" i="1" s="1"/>
  <c r="DC25" i="1"/>
  <c r="DC36" i="1" s="1"/>
  <c r="DK25" i="1"/>
  <c r="DK36" i="1" s="1"/>
  <c r="DS25" i="1"/>
  <c r="DS36" i="1" s="1"/>
  <c r="EA25" i="1"/>
  <c r="EA36" i="1" s="1"/>
  <c r="EI25" i="1"/>
  <c r="EJ36" i="1" s="1"/>
  <c r="E25" i="1"/>
  <c r="M25" i="1"/>
  <c r="U25" i="1"/>
  <c r="AS25" i="1"/>
  <c r="BA25" i="1"/>
  <c r="BA36" i="1" s="1"/>
  <c r="BI25" i="1"/>
  <c r="BI36" i="1" s="1"/>
  <c r="BQ25" i="1"/>
  <c r="BQ36" i="1" s="1"/>
  <c r="BY25" i="1"/>
  <c r="BY36" i="1" s="1"/>
  <c r="CG25" i="1"/>
  <c r="CG36" i="1" s="1"/>
  <c r="CO25" i="1"/>
  <c r="CO36" i="1" s="1"/>
  <c r="CW25" i="1"/>
  <c r="CW36" i="1" s="1"/>
  <c r="DE25" i="1"/>
  <c r="DE36" i="1" s="1"/>
  <c r="DM25" i="1"/>
  <c r="DM36" i="1" s="1"/>
  <c r="DU25" i="1"/>
  <c r="DU36" i="1" s="1"/>
  <c r="EC25" i="1"/>
  <c r="EC36" i="1" s="1"/>
  <c r="EG36" i="1"/>
  <c r="AY36" i="1" l="1"/>
  <c r="AY34" i="1"/>
  <c r="AX36" i="1"/>
  <c r="AX34" i="1"/>
  <c r="AS34" i="1"/>
  <c r="AS36" i="1" s="1"/>
  <c r="AQ36" i="1"/>
  <c r="AQ34" i="1"/>
  <c r="AP36" i="1"/>
  <c r="AP34" i="1"/>
  <c r="U34" i="1"/>
  <c r="U36" i="1" s="1"/>
  <c r="AA34" i="1"/>
  <c r="AA36" i="1"/>
  <c r="Z34" i="1"/>
  <c r="Z36" i="1" s="1"/>
  <c r="M34" i="1"/>
  <c r="M36" i="1" s="1"/>
  <c r="S34" i="1"/>
  <c r="S36" i="1" s="1"/>
  <c r="R34" i="1"/>
  <c r="R36" i="1"/>
  <c r="E34" i="1"/>
  <c r="E36" i="1" s="1"/>
  <c r="K34" i="1"/>
  <c r="K36" i="1" s="1"/>
  <c r="J34" i="1"/>
  <c r="J36" i="1" s="1"/>
</calcChain>
</file>

<file path=xl/sharedStrings.xml><?xml version="1.0" encoding="utf-8"?>
<sst xmlns="http://schemas.openxmlformats.org/spreadsheetml/2006/main" count="201" uniqueCount="69">
  <si>
    <t>ცხრილი 3. საქართველოს სახელმწიფო  ბიუჯეტის ყოველთვიური მონაცემები</t>
  </si>
  <si>
    <t>მლნ. ლარი</t>
  </si>
  <si>
    <t>kodi</t>
  </si>
  <si>
    <t>2006 წელი</t>
  </si>
  <si>
    <t>2007 წელი</t>
  </si>
  <si>
    <t>2008 წელი</t>
  </si>
  <si>
    <t>2009 წელი</t>
  </si>
  <si>
    <t>2010 წელი</t>
  </si>
  <si>
    <t>2011 წელი</t>
  </si>
  <si>
    <t>2012 წელი</t>
  </si>
  <si>
    <t>2013 წელი</t>
  </si>
  <si>
    <t>2014 წელი</t>
  </si>
  <si>
    <t>2015 წელი</t>
  </si>
  <si>
    <t>2016 წელი</t>
  </si>
  <si>
    <t>2017 წელი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</si>
  <si>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</si>
  <si>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</si>
  <si>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</si>
  <si>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</si>
  <si>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</si>
  <si>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</si>
  <si>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</si>
  <si>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</si>
  <si>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</si>
  <si>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ოქტომბერი</t>
  </si>
  <si>
    <t>ნოემბერი</t>
  </si>
  <si>
    <t>დეკემბერი</t>
  </si>
  <si>
    <t xml:space="preserve"> შემოსავლები</t>
  </si>
  <si>
    <t xml:space="preserve">   გადასახადები</t>
  </si>
  <si>
    <t xml:space="preserve">   სოციალური შენატანები</t>
  </si>
  <si>
    <t xml:space="preserve">   გრანტები</t>
  </si>
  <si>
    <t xml:space="preserve">   სხვა შემოსავლები</t>
  </si>
  <si>
    <t xml:space="preserve"> ხარჯები</t>
  </si>
  <si>
    <t xml:space="preserve">  შრომის ანაზღაურება</t>
  </si>
  <si>
    <t xml:space="preserve">  საქონელი და მომსახურება</t>
  </si>
  <si>
    <t xml:space="preserve">  პროცენტი</t>
  </si>
  <si>
    <t xml:space="preserve">  სუბსიდიები</t>
  </si>
  <si>
    <t xml:space="preserve">  გრანტები</t>
  </si>
  <si>
    <t xml:space="preserve">  სოციალური უზრუნველყოფა</t>
  </si>
  <si>
    <t xml:space="preserve">  სხვა ხარჯები</t>
  </si>
  <si>
    <t xml:space="preserve"> ბიუჯეტის საოპერაციო სალდო (1-2)</t>
  </si>
  <si>
    <t xml:space="preserve">  არაფინანსური აქტივების ცვლილება [31.1-31.2]</t>
  </si>
  <si>
    <t xml:space="preserve">   არაფინანსური აქტივების შეძენა</t>
  </si>
  <si>
    <t xml:space="preserve">   არაფინანსური აქტივების გაყიდვა</t>
  </si>
  <si>
    <t xml:space="preserve"> ბიუჯეტის მთლიანი სალდო [1-2-31]_პროფიციტი (+), დეფიციტი (-) </t>
  </si>
  <si>
    <t xml:space="preserve">  ფინანსური აქტივების ცვლილება (ნაშთების გამოკლებით)</t>
  </si>
  <si>
    <t>32x</t>
  </si>
  <si>
    <t xml:space="preserve">   საშინაო</t>
  </si>
  <si>
    <t>321x</t>
  </si>
  <si>
    <t xml:space="preserve">   საგარეო</t>
  </si>
  <si>
    <t>322x</t>
  </si>
  <si>
    <t xml:space="preserve">  მონეტარული ოქრო და  ნასესხობის სპეციალური უფლება</t>
  </si>
  <si>
    <t xml:space="preserve">  ვალდებულებების ცვლილება</t>
  </si>
  <si>
    <t xml:space="preserve">  საშინაო</t>
  </si>
  <si>
    <t xml:space="preserve">  საგარეო</t>
  </si>
  <si>
    <t xml:space="preserve">  ფინანსური  სახსრების  წმინდა შემოსულობა [-32+33]</t>
  </si>
  <si>
    <t xml:space="preserve">  ფულადი სახსრების  ნაშთების  ცვლილება [=3212+3222]</t>
  </si>
  <si>
    <t>სტატისტიკური ცდომილება</t>
  </si>
  <si>
    <t xml:space="preserve">მემორანდუმის მუხლები: </t>
  </si>
  <si>
    <t>მთლიანი  ხარჯები</t>
  </si>
  <si>
    <t>2m</t>
  </si>
  <si>
    <t>ვალის ნაშთისაანგარიშო  პერიოდის ბოლოსათვის</t>
  </si>
  <si>
    <t>6m35</t>
  </si>
  <si>
    <t>საშინაო</t>
  </si>
  <si>
    <t>6m351</t>
  </si>
  <si>
    <t>საგარეო</t>
  </si>
  <si>
    <t>6m352</t>
  </si>
  <si>
    <t xml:space="preserve">                                                              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</si>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</sst>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48" x14ac:knownFonts="1">
    <font>
      <sz val="10"/>
      <name val="Arial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Sylfaen"/>
      <family val="1"/>
    </font>
    <font>
      <b/>
      <sz val="10"/>
      <color indexed="12"/>
      <name val="LitNusx"/>
      <family val="2"/>
    </font>
    <font>
      <b/>
      <sz val="10"/>
      <color indexed="12"/>
      <name val="Arial"/>
      <family val="2"/>
    </font>
    <font>
      <sz val="10"/>
      <name val="Sylfaen"/>
      <family val="1"/>
    </font>
    <font>
      <b/>
      <sz val="10"/>
      <name val="LitNusx"/>
      <family val="2"/>
    </font>
    <font>
      <b/>
      <sz val="10"/>
      <color indexed="12"/>
      <name val="Sylfaen"/>
      <family val="1"/>
    </font>
    <font>
      <b/>
      <sz val="10"/>
      <name val="Sylfaen"/>
      <family val="1"/>
    </font>
    <font>
      <b/>
      <sz val="10"/>
      <color rgb="FF0000FF"/>
      <name val="Sylfaen"/>
      <family val="1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  <charset val="204"/>
    </font>
    <font>
      <sz val="10"/>
      <color theme="1"/>
      <name val="Arial"/>
      <family val="2"/>
    </font>
    <font>
      <sz val="12"/>
      <name val="Arial"/>
      <family val="2"/>
    </font>
    <font>
      <sz val="10"/>
      <name val="LitNusx"/>
      <family val="2"/>
    </font>
    <font>
      <sz val="10"/>
      <color indexed="16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color indexed="12"/>
      <name val="Arial"/>
      <family val="2"/>
    </font>
    <font>
      <b/>
      <sz val="9"/>
      <color rgb="FFFF0000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</font>
    <font>
      <sz val="11"/>
      <name val="Arial"/>
      <family val="2"/>
      <charset val="204"/>
    </font>
    <font>
      <b/>
      <sz val="12"/>
      <color rgb="FF000000"/>
      <name val="Sylfaen"/>
      <family val="1"/>
    </font>
    <font>
      <sz val="11"/>
      <name val="Sylfaen"/>
      <family val="1"/>
    </font>
    <font>
      <b/>
      <sz val="10"/>
      <color indexed="8"/>
      <name val="Arial"/>
      <family val="2"/>
    </font>
    <font>
      <b/>
      <sz val="8"/>
      <name val="Arial"/>
      <family val="2"/>
      <charset val="204"/>
    </font>
    <font>
      <b/>
      <sz val="10"/>
      <color rgb="FFFF0000"/>
      <name val="Sylfaen"/>
      <family val="1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rgb="FFFF0000"/>
      <name val="Arial"/>
      <family val="2"/>
    </font>
    <font>
      <sz val="10"/>
      <color indexed="48"/>
      <name val="Arial"/>
      <family val="2"/>
    </font>
    <font>
      <b/>
      <sz val="7"/>
      <color indexed="10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9"/>
      <name val="LitNusx"/>
      <family val="2"/>
    </font>
    <font>
      <sz val="7"/>
      <name val="Arial"/>
      <family val="2"/>
    </font>
    <font>
      <sz val="7"/>
      <name val="LitNusx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207">
    <xf numFmtId="0" fontId="0" fillId="0" borderId="0" xfId="0"/>
    <xf numFmtId="164" fontId="1" fillId="0" borderId="0" xfId="0" applyNumberFormat="1" applyFont="1" applyFill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Fill="1" applyBorder="1" applyAlignment="1"/>
    <xf numFmtId="165" fontId="7" fillId="0" borderId="0" xfId="0" applyNumberFormat="1" applyFont="1" applyFill="1" applyBorder="1" applyAlignment="1"/>
    <xf numFmtId="165" fontId="8" fillId="0" borderId="1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1" fontId="11" fillId="0" borderId="2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4" fillId="0" borderId="0" xfId="0" applyFont="1" applyFill="1" applyBorder="1" applyAlignment="1">
      <alignment horizontal="center"/>
    </xf>
    <xf numFmtId="165" fontId="15" fillId="0" borderId="0" xfId="0" applyNumberFormat="1" applyFont="1" applyBorder="1" applyAlignment="1" applyProtection="1">
      <alignment horizontal="center"/>
      <protection locked="0"/>
    </xf>
    <xf numFmtId="165" fontId="15" fillId="0" borderId="1" xfId="0" applyNumberFormat="1" applyFont="1" applyBorder="1" applyAlignment="1" applyProtection="1">
      <alignment horizontal="center"/>
      <protection locked="0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/>
    </xf>
    <xf numFmtId="165" fontId="8" fillId="0" borderId="0" xfId="0" applyNumberFormat="1" applyFont="1" applyBorder="1" applyAlignment="1" applyProtection="1">
      <alignment horizontal="center"/>
      <protection locked="0"/>
    </xf>
    <xf numFmtId="165" fontId="8" fillId="0" borderId="2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164" fontId="16" fillId="0" borderId="1" xfId="0" applyNumberFormat="1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165" fontId="3" fillId="0" borderId="0" xfId="0" applyNumberFormat="1" applyFont="1" applyBorder="1"/>
    <xf numFmtId="164" fontId="3" fillId="0" borderId="0" xfId="0" applyNumberFormat="1" applyFont="1" applyBorder="1"/>
    <xf numFmtId="0" fontId="9" fillId="0" borderId="1" xfId="0" applyFont="1" applyBorder="1" applyAlignment="1">
      <alignment horizontal="left" vertical="center" indent="1"/>
    </xf>
    <xf numFmtId="0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17" fillId="0" borderId="3" xfId="0" applyNumberFormat="1" applyFont="1" applyFill="1" applyBorder="1" applyAlignment="1">
      <alignment horizontal="center"/>
    </xf>
    <xf numFmtId="165" fontId="18" fillId="0" borderId="4" xfId="0" applyNumberFormat="1" applyFont="1" applyFill="1" applyBorder="1" applyAlignment="1">
      <alignment horizontal="center"/>
    </xf>
    <xf numFmtId="165" fontId="18" fillId="0" borderId="0" xfId="0" applyNumberFormat="1" applyFont="1" applyBorder="1" applyAlignment="1" applyProtection="1">
      <alignment horizontal="center"/>
      <protection locked="0"/>
    </xf>
    <xf numFmtId="164" fontId="17" fillId="0" borderId="4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5" fontId="19" fillId="0" borderId="0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5" fontId="19" fillId="0" borderId="0" xfId="0" applyNumberFormat="1" applyFont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5" fontId="20" fillId="0" borderId="0" xfId="0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5" fontId="14" fillId="0" borderId="1" xfId="0" applyNumberFormat="1" applyFont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8" fillId="0" borderId="2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165" fontId="14" fillId="0" borderId="0" xfId="0" applyNumberFormat="1" applyFont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left" vertical="center" wrapText="1" indent="1"/>
    </xf>
    <xf numFmtId="165" fontId="21" fillId="0" borderId="0" xfId="0" applyNumberFormat="1" applyFont="1" applyFill="1" applyBorder="1" applyAlignment="1">
      <alignment horizontal="center" vertical="center" wrapText="1"/>
    </xf>
    <xf numFmtId="165" fontId="22" fillId="0" borderId="0" xfId="0" applyNumberFormat="1" applyFont="1" applyBorder="1" applyAlignment="1" applyProtection="1">
      <alignment horizontal="center"/>
      <protection locked="0"/>
    </xf>
    <xf numFmtId="164" fontId="17" fillId="0" borderId="0" xfId="0" applyNumberFormat="1" applyFont="1" applyFill="1" applyBorder="1" applyAlignment="1">
      <alignment horizontal="center"/>
    </xf>
    <xf numFmtId="165" fontId="23" fillId="0" borderId="0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19" fillId="0" borderId="1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5" fontId="8" fillId="0" borderId="1" xfId="0" applyNumberFormat="1" applyFont="1" applyBorder="1" applyAlignment="1" applyProtection="1">
      <alignment horizontal="center"/>
      <protection locked="0"/>
    </xf>
    <xf numFmtId="165" fontId="8" fillId="0" borderId="2" xfId="0" applyNumberFormat="1" applyFont="1" applyBorder="1" applyAlignment="1" applyProtection="1">
      <alignment horizontal="center"/>
      <protection locked="0"/>
    </xf>
    <xf numFmtId="165" fontId="14" fillId="0" borderId="1" xfId="0" applyNumberFormat="1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165" fontId="14" fillId="0" borderId="0" xfId="0" applyNumberFormat="1" applyFont="1" applyAlignment="1">
      <alignment horizontal="center"/>
    </xf>
    <xf numFmtId="165" fontId="14" fillId="0" borderId="0" xfId="0" applyNumberFormat="1" applyFont="1" applyBorder="1" applyAlignment="1">
      <alignment horizontal="center"/>
    </xf>
    <xf numFmtId="165" fontId="14" fillId="0" borderId="2" xfId="0" applyNumberFormat="1" applyFont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164" fontId="14" fillId="0" borderId="0" xfId="0" applyNumberFormat="1" applyFont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165" fontId="24" fillId="0" borderId="0" xfId="0" applyNumberFormat="1" applyFont="1" applyBorder="1" applyAlignment="1">
      <alignment horizontal="center"/>
    </xf>
    <xf numFmtId="164" fontId="24" fillId="0" borderId="0" xfId="0" applyNumberFormat="1" applyFont="1" applyBorder="1" applyAlignment="1">
      <alignment horizontal="center"/>
    </xf>
    <xf numFmtId="165" fontId="25" fillId="0" borderId="0" xfId="0" applyNumberFormat="1" applyFont="1" applyFill="1" applyBorder="1" applyAlignment="1">
      <alignment horizontal="center"/>
    </xf>
    <xf numFmtId="165" fontId="25" fillId="0" borderId="1" xfId="0" applyNumberFormat="1" applyFont="1" applyFill="1" applyBorder="1" applyAlignment="1">
      <alignment horizontal="center"/>
    </xf>
    <xf numFmtId="165" fontId="15" fillId="0" borderId="0" xfId="0" applyNumberFormat="1" applyFont="1" applyFill="1" applyBorder="1" applyAlignment="1">
      <alignment horizontal="center"/>
    </xf>
    <xf numFmtId="165" fontId="15" fillId="0" borderId="1" xfId="0" applyNumberFormat="1" applyFont="1" applyFill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5" fontId="26" fillId="2" borderId="0" xfId="0" applyNumberFormat="1" applyFont="1" applyFill="1" applyBorder="1" applyAlignment="1">
      <alignment horizontal="center"/>
    </xf>
    <xf numFmtId="0" fontId="12" fillId="0" borderId="1" xfId="0" applyFont="1" applyBorder="1" applyAlignment="1">
      <alignment vertical="center"/>
    </xf>
    <xf numFmtId="0" fontId="14" fillId="0" borderId="2" xfId="0" applyFont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27" fillId="0" borderId="0" xfId="0" applyNumberFormat="1" applyFont="1" applyFill="1" applyBorder="1" applyAlignment="1">
      <alignment horizontal="center"/>
    </xf>
    <xf numFmtId="165" fontId="28" fillId="0" borderId="0" xfId="0" applyNumberFormat="1" applyFont="1" applyBorder="1" applyAlignment="1">
      <alignment horizontal="center"/>
    </xf>
    <xf numFmtId="165" fontId="28" fillId="0" borderId="1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5" fontId="29" fillId="0" borderId="0" xfId="0" applyNumberFormat="1" applyFont="1" applyFill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5" fontId="29" fillId="0" borderId="0" xfId="0" applyNumberFormat="1" applyFont="1" applyBorder="1" applyAlignment="1">
      <alignment horizontal="center"/>
    </xf>
    <xf numFmtId="164" fontId="14" fillId="0" borderId="1" xfId="0" applyNumberFormat="1" applyFont="1" applyFill="1" applyBorder="1" applyAlignment="1">
      <alignment horizontal="center"/>
    </xf>
    <xf numFmtId="164" fontId="30" fillId="0" borderId="0" xfId="0" applyNumberFormat="1" applyFont="1" applyFill="1" applyBorder="1" applyAlignment="1">
      <alignment horizontal="center"/>
    </xf>
    <xf numFmtId="0" fontId="31" fillId="0" borderId="1" xfId="0" applyFont="1" applyBorder="1" applyAlignment="1">
      <alignment vertical="center" wrapText="1"/>
    </xf>
    <xf numFmtId="0" fontId="32" fillId="0" borderId="0" xfId="0" applyFont="1"/>
    <xf numFmtId="0" fontId="2" fillId="0" borderId="1" xfId="0" applyFont="1" applyBorder="1"/>
    <xf numFmtId="164" fontId="33" fillId="0" borderId="0" xfId="0" applyNumberFormat="1" applyFont="1" applyFill="1" applyBorder="1" applyAlignment="1">
      <alignment horizontal="center"/>
    </xf>
    <xf numFmtId="164" fontId="34" fillId="0" borderId="1" xfId="0" applyNumberFormat="1" applyFont="1" applyFill="1" applyBorder="1" applyAlignment="1">
      <alignment horizontal="center"/>
    </xf>
    <xf numFmtId="2" fontId="3" fillId="0" borderId="0" xfId="0" applyNumberFormat="1" applyFont="1" applyBorder="1"/>
    <xf numFmtId="0" fontId="2" fillId="0" borderId="0" xfId="0" applyFont="1"/>
    <xf numFmtId="0" fontId="3" fillId="0" borderId="1" xfId="0" applyFont="1" applyBorder="1"/>
    <xf numFmtId="165" fontId="1" fillId="0" borderId="0" xfId="0" applyNumberFormat="1" applyFont="1" applyBorder="1"/>
    <xf numFmtId="0" fontId="35" fillId="0" borderId="0" xfId="0" applyFont="1" applyAlignment="1">
      <alignment vertical="center"/>
    </xf>
    <xf numFmtId="0" fontId="36" fillId="0" borderId="0" xfId="0" applyFont="1" applyFill="1" applyBorder="1" applyAlignment="1">
      <alignment horizontal="center"/>
    </xf>
    <xf numFmtId="165" fontId="36" fillId="0" borderId="0" xfId="0" applyNumberFormat="1" applyFont="1" applyFill="1" applyBorder="1" applyAlignment="1">
      <alignment horizontal="center"/>
    </xf>
    <xf numFmtId="165" fontId="36" fillId="0" borderId="1" xfId="0" applyNumberFormat="1" applyFont="1" applyFill="1" applyBorder="1" applyAlignment="1">
      <alignment horizontal="center"/>
    </xf>
    <xf numFmtId="165" fontId="37" fillId="0" borderId="0" xfId="0" applyNumberFormat="1" applyFont="1" applyBorder="1" applyAlignment="1">
      <alignment horizontal="center"/>
    </xf>
    <xf numFmtId="165" fontId="37" fillId="0" borderId="1" xfId="0" applyNumberFormat="1" applyFont="1" applyBorder="1" applyAlignment="1">
      <alignment horizontal="center"/>
    </xf>
    <xf numFmtId="164" fontId="38" fillId="0" borderId="1" xfId="0" applyNumberFormat="1" applyFont="1" applyBorder="1" applyAlignment="1">
      <alignment horizontal="center"/>
    </xf>
    <xf numFmtId="164" fontId="38" fillId="0" borderId="0" xfId="0" applyNumberFormat="1" applyFont="1" applyBorder="1" applyAlignment="1">
      <alignment horizontal="center"/>
    </xf>
    <xf numFmtId="164" fontId="38" fillId="0" borderId="0" xfId="0" applyNumberFormat="1" applyFont="1" applyAlignment="1">
      <alignment horizontal="center"/>
    </xf>
    <xf numFmtId="164" fontId="38" fillId="0" borderId="2" xfId="0" applyNumberFormat="1" applyFont="1" applyBorder="1" applyAlignment="1">
      <alignment horizontal="center"/>
    </xf>
    <xf numFmtId="165" fontId="38" fillId="2" borderId="0" xfId="0" applyNumberFormat="1" applyFont="1" applyFill="1" applyBorder="1" applyAlignment="1">
      <alignment horizontal="center"/>
    </xf>
    <xf numFmtId="164" fontId="26" fillId="0" borderId="0" xfId="0" applyNumberFormat="1" applyFont="1" applyAlignment="1">
      <alignment horizontal="center"/>
    </xf>
    <xf numFmtId="164" fontId="36" fillId="0" borderId="0" xfId="0" applyNumberFormat="1" applyFont="1" applyFill="1" applyBorder="1" applyAlignment="1">
      <alignment horizontal="center"/>
    </xf>
    <xf numFmtId="165" fontId="38" fillId="2" borderId="1" xfId="0" applyNumberFormat="1" applyFont="1" applyFill="1" applyBorder="1" applyAlignment="1">
      <alignment horizontal="center"/>
    </xf>
    <xf numFmtId="165" fontId="38" fillId="2" borderId="2" xfId="0" applyNumberFormat="1" applyFont="1" applyFill="1" applyBorder="1" applyAlignment="1">
      <alignment horizontal="center"/>
    </xf>
    <xf numFmtId="3" fontId="36" fillId="0" borderId="0" xfId="0" applyNumberFormat="1" applyFont="1" applyFill="1" applyBorder="1"/>
    <xf numFmtId="165" fontId="39" fillId="0" borderId="0" xfId="0" applyNumberFormat="1" applyFont="1" applyFill="1" applyBorder="1" applyAlignment="1">
      <alignment horizontal="center"/>
    </xf>
    <xf numFmtId="3" fontId="40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165" fontId="3" fillId="0" borderId="2" xfId="0" applyNumberFormat="1" applyFont="1" applyBorder="1"/>
    <xf numFmtId="0" fontId="9" fillId="0" borderId="0" xfId="0" applyFont="1" applyAlignment="1">
      <alignment vertical="center"/>
    </xf>
    <xf numFmtId="3" fontId="14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/>
    <xf numFmtId="3" fontId="41" fillId="0" borderId="1" xfId="0" applyNumberFormat="1" applyFont="1" applyFill="1" applyBorder="1"/>
    <xf numFmtId="165" fontId="2" fillId="0" borderId="1" xfId="0" applyNumberFormat="1" applyFont="1" applyBorder="1"/>
    <xf numFmtId="0" fontId="20" fillId="0" borderId="0" xfId="0" applyFont="1" applyBorder="1"/>
    <xf numFmtId="0" fontId="21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3" fillId="0" borderId="0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4" fontId="27" fillId="0" borderId="1" xfId="0" applyNumberFormat="1" applyFont="1" applyFill="1" applyBorder="1" applyAlignment="1">
      <alignment horizontal="center"/>
    </xf>
    <xf numFmtId="164" fontId="42" fillId="0" borderId="0" xfId="0" applyNumberFormat="1" applyFont="1" applyFill="1" applyBorder="1" applyAlignment="1">
      <alignment horizontal="center"/>
    </xf>
    <xf numFmtId="164" fontId="43" fillId="0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left" vertical="center" indent="1"/>
    </xf>
    <xf numFmtId="164" fontId="44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/>
    </xf>
    <xf numFmtId="164" fontId="27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Border="1" applyAlignment="1" applyProtection="1">
      <alignment horizontal="center"/>
      <protection locked="0"/>
    </xf>
    <xf numFmtId="164" fontId="9" fillId="0" borderId="0" xfId="0" applyNumberFormat="1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3" fontId="2" fillId="0" borderId="0" xfId="0" applyNumberFormat="1" applyFont="1" applyFill="1" applyBorder="1"/>
    <xf numFmtId="165" fontId="3" fillId="0" borderId="0" xfId="0" applyNumberFormat="1" applyFont="1" applyFill="1" applyAlignment="1">
      <alignment horizontal="center"/>
    </xf>
    <xf numFmtId="0" fontId="27" fillId="0" borderId="0" xfId="0" applyFont="1" applyBorder="1"/>
    <xf numFmtId="0" fontId="45" fillId="0" borderId="0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center"/>
    </xf>
    <xf numFmtId="165" fontId="45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/>
    <xf numFmtId="165" fontId="3" fillId="0" borderId="1" xfId="0" applyNumberFormat="1" applyFont="1" applyBorder="1"/>
    <xf numFmtId="1" fontId="3" fillId="0" borderId="0" xfId="0" applyNumberFormat="1" applyFont="1" applyBorder="1"/>
    <xf numFmtId="0" fontId="38" fillId="0" borderId="0" xfId="0" applyFont="1" applyBorder="1"/>
    <xf numFmtId="0" fontId="46" fillId="0" borderId="0" xfId="0" applyFont="1" applyFill="1" applyBorder="1"/>
    <xf numFmtId="0" fontId="46" fillId="0" borderId="0" xfId="0" applyFont="1" applyFill="1" applyBorder="1" applyAlignment="1">
      <alignment horizontal="center"/>
    </xf>
    <xf numFmtId="3" fontId="46" fillId="0" borderId="0" xfId="0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 horizontal="left"/>
    </xf>
    <xf numFmtId="3" fontId="46" fillId="0" borderId="0" xfId="0" applyNumberFormat="1" applyFont="1" applyFill="1" applyBorder="1"/>
    <xf numFmtId="0" fontId="0" fillId="0" borderId="1" xfId="0" applyBorder="1"/>
    <xf numFmtId="0" fontId="0" fillId="0" borderId="0" xfId="0" applyAlignment="1">
      <alignment horizontal="center"/>
    </xf>
    <xf numFmtId="165" fontId="1" fillId="0" borderId="0" xfId="0" applyNumberFormat="1" applyFont="1" applyFill="1" applyAlignment="1">
      <alignment horizontal="center"/>
    </xf>
    <xf numFmtId="165" fontId="24" fillId="0" borderId="0" xfId="0" applyNumberFormat="1" applyFont="1" applyFill="1" applyBorder="1" applyAlignment="1">
      <alignment horizontal="center"/>
    </xf>
    <xf numFmtId="165" fontId="37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inatin.gurtskaia/Local%20Settings/Temporary%20Internet%20Files/Content.Outlook/B1RQBANX/questr200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S Instructions"/>
      <sheetName val="Coverpage"/>
      <sheetName val="StatementI"/>
      <sheetName val="StatementII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Annex1"/>
      <sheetName val="Annex2"/>
      <sheetName val="OtherThanCashData Checks Report"/>
      <sheetName val="Cash Data Checks Report"/>
    </sheetNames>
    <sheetDataSet>
      <sheetData sheetId="0" refreshError="1"/>
      <sheetData sheetId="1" refreshError="1"/>
      <sheetData sheetId="2" refreshError="1"/>
      <sheetData sheetId="3" refreshError="1">
        <row r="10">
          <cell r="D10">
            <v>294.10000000000008</v>
          </cell>
        </row>
        <row r="11">
          <cell r="D11">
            <v>0</v>
          </cell>
        </row>
        <row r="12">
          <cell r="D12">
            <v>2.2999999999999998</v>
          </cell>
        </row>
        <row r="13">
          <cell r="D13">
            <v>21.200000000000003</v>
          </cell>
        </row>
        <row r="15">
          <cell r="D15">
            <v>86.3</v>
          </cell>
        </row>
        <row r="16">
          <cell r="D16">
            <v>128.5</v>
          </cell>
        </row>
        <row r="17">
          <cell r="D17">
            <v>6.6</v>
          </cell>
        </row>
        <row r="18">
          <cell r="D18">
            <v>15.1</v>
          </cell>
        </row>
        <row r="19">
          <cell r="D19">
            <v>36.1</v>
          </cell>
        </row>
        <row r="20">
          <cell r="D20">
            <v>83.2</v>
          </cell>
        </row>
        <row r="21">
          <cell r="D21">
            <v>21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K84"/>
  <sheetViews>
    <sheetView tabSelected="1" topLeftCell="A7" zoomScaleNormal="100" zoomScaleSheetLayoutView="100" workbookViewId="0">
      <pane xSplit="3" topLeftCell="EA1" activePane="topRight" state="frozen"/>
      <selection activeCell="V29" sqref="V29"/>
      <selection pane="topRight" activeCell="EO21" sqref="EO21"/>
    </sheetView>
  </sheetViews>
  <sheetFormatPr defaultRowHeight="12.75" x14ac:dyDescent="0.2"/>
  <cols>
    <col min="1" max="1" width="0.140625" customWidth="1"/>
    <col min="2" max="2" width="52.42578125" customWidth="1"/>
    <col min="3" max="3" width="8.140625" customWidth="1"/>
    <col min="4" max="4" width="9.85546875" customWidth="1"/>
    <col min="5" max="5" width="13.7109375" customWidth="1"/>
    <col min="7" max="7" width="9.5703125" customWidth="1"/>
    <col min="8" max="8" width="9" customWidth="1"/>
    <col min="11" max="11" width="10.42578125" customWidth="1"/>
    <col min="12" max="12" width="13.85546875" customWidth="1"/>
    <col min="13" max="13" width="12.42578125" customWidth="1"/>
    <col min="14" max="14" width="10.5703125" customWidth="1"/>
    <col min="15" max="15" width="13.28515625" customWidth="1"/>
    <col min="17" max="17" width="13" customWidth="1"/>
    <col min="18" max="18" width="8.7109375" customWidth="1"/>
    <col min="23" max="23" width="11.7109375" customWidth="1"/>
    <col min="24" max="24" width="14.140625" customWidth="1"/>
    <col min="25" max="25" width="13.7109375" customWidth="1"/>
    <col min="26" max="26" width="10.85546875" customWidth="1"/>
    <col min="27" max="27" width="12.42578125" customWidth="1"/>
    <col min="28" max="28" width="11.85546875" style="202" customWidth="1"/>
    <col min="29" max="29" width="13.140625" customWidth="1"/>
    <col min="35" max="35" width="11.7109375" customWidth="1"/>
    <col min="36" max="36" width="14.42578125" customWidth="1"/>
    <col min="37" max="37" width="13.5703125" customWidth="1"/>
    <col min="38" max="38" width="11" customWidth="1"/>
    <col min="39" max="39" width="13" customWidth="1"/>
    <col min="41" max="41" width="12.7109375" customWidth="1"/>
    <col min="47" max="47" width="10.7109375" customWidth="1"/>
    <col min="48" max="48" width="14.28515625" customWidth="1"/>
    <col min="49" max="49" width="13.7109375" customWidth="1"/>
    <col min="50" max="50" width="12" customWidth="1"/>
    <col min="51" max="51" width="14.7109375" customWidth="1"/>
    <col min="53" max="53" width="13.85546875" customWidth="1"/>
    <col min="59" max="59" width="11.28515625" customWidth="1"/>
    <col min="60" max="60" width="14.85546875" customWidth="1"/>
    <col min="61" max="61" width="14" customWidth="1"/>
    <col min="62" max="62" width="13" customWidth="1"/>
    <col min="63" max="63" width="13.42578125" customWidth="1"/>
    <col min="64" max="64" width="10.140625" customWidth="1"/>
    <col min="65" max="65" width="12.5703125" customWidth="1"/>
    <col min="71" max="71" width="9.85546875" customWidth="1"/>
    <col min="72" max="72" width="13.140625" customWidth="1"/>
    <col min="73" max="73" width="12.42578125" customWidth="1"/>
    <col min="74" max="74" width="11" customWidth="1"/>
    <col min="75" max="75" width="11.5703125" customWidth="1"/>
    <col min="77" max="77" width="9.7109375" customWidth="1"/>
    <col min="85" max="85" width="11.5703125" customWidth="1"/>
    <col min="86" max="86" width="10.140625" customWidth="1"/>
    <col min="87" max="87" width="11.140625" customWidth="1"/>
    <col min="91" max="91" width="10" bestFit="1" customWidth="1"/>
    <col min="96" max="96" width="11.5703125" customWidth="1"/>
    <col min="97" max="97" width="11" customWidth="1"/>
    <col min="98" max="98" width="10.42578125" customWidth="1"/>
    <col min="99" max="99" width="11" customWidth="1"/>
    <col min="101" max="101" width="11.42578125" customWidth="1"/>
    <col min="109" max="109" width="10" customWidth="1"/>
    <col min="110" max="110" width="10.7109375" customWidth="1"/>
    <col min="111" max="111" width="10.85546875" customWidth="1"/>
    <col min="113" max="113" width="10.28515625" customWidth="1"/>
    <col min="123" max="123" width="10.140625" customWidth="1"/>
    <col min="125" max="125" width="9.85546875" customWidth="1"/>
    <col min="135" max="135" width="10.7109375" customWidth="1"/>
    <col min="142" max="142" width="9.140625" style="203"/>
  </cols>
  <sheetData>
    <row r="1" spans="1:167" s="3" customFormat="1" x14ac:dyDescent="0.2">
      <c r="A1" s="1">
        <f>SUM(A2:A5)</f>
        <v>703.00000000000148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U1" s="2"/>
      <c r="AV1" s="2"/>
      <c r="AW1" s="2"/>
      <c r="AX1" s="2"/>
      <c r="AY1" s="2"/>
      <c r="EL1" s="4"/>
    </row>
    <row r="2" spans="1:167" s="3" customFormat="1" x14ac:dyDescent="0.2">
      <c r="A2" s="5">
        <v>662.90000000000146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EL2" s="4"/>
    </row>
    <row r="3" spans="1:167" s="3" customFormat="1" x14ac:dyDescent="0.2">
      <c r="A3" s="5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EL3" s="4"/>
    </row>
    <row r="4" spans="1:167" s="3" customFormat="1" x14ac:dyDescent="0.2">
      <c r="A4" s="6">
        <v>20.599999999999994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EL4" s="4"/>
    </row>
    <row r="5" spans="1:167" s="3" customFormat="1" ht="42.75" customHeight="1" x14ac:dyDescent="0.25">
      <c r="A5" s="6">
        <v>19.5</v>
      </c>
      <c r="B5" s="7" t="s">
        <v>0</v>
      </c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BX5" s="10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EL5" s="4"/>
    </row>
    <row r="6" spans="1:167" s="3" customFormat="1" ht="15" x14ac:dyDescent="0.3">
      <c r="A6" s="1">
        <f>SUM(A7:A13)</f>
        <v>695.20000000000027</v>
      </c>
      <c r="B6" s="12" t="s">
        <v>1</v>
      </c>
      <c r="C6" s="13" t="s">
        <v>2</v>
      </c>
      <c r="D6" s="14" t="s">
        <v>3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 t="s">
        <v>4</v>
      </c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 t="s">
        <v>5</v>
      </c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 t="s">
        <v>6</v>
      </c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5" t="s">
        <v>7</v>
      </c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6"/>
      <c r="BL6" s="15" t="s">
        <v>8</v>
      </c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7" t="s">
        <v>9</v>
      </c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 t="s">
        <v>10</v>
      </c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 t="s">
        <v>11</v>
      </c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 t="s">
        <v>12</v>
      </c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8" t="s">
        <v>13</v>
      </c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9"/>
      <c r="EF6" s="18" t="s">
        <v>14</v>
      </c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</row>
    <row r="7" spans="1:167" s="3" customFormat="1" ht="30" x14ac:dyDescent="0.2">
      <c r="A7" s="5">
        <v>122.60000000000002</v>
      </c>
      <c r="B7" s="12"/>
      <c r="C7" s="13"/>
      <c r="D7" s="20" t="s">
        <v>15</v>
      </c>
      <c r="E7" s="20" t="s">
        <v>16</v>
      </c>
      <c r="F7" s="20" t="s">
        <v>17</v>
      </c>
      <c r="G7" s="20" t="s">
        <v>18</v>
      </c>
      <c r="H7" s="20" t="s">
        <v>19</v>
      </c>
      <c r="I7" s="20" t="s">
        <v>20</v>
      </c>
      <c r="J7" s="20" t="s">
        <v>21</v>
      </c>
      <c r="K7" s="20" t="s">
        <v>22</v>
      </c>
      <c r="L7" s="20" t="s">
        <v>23</v>
      </c>
      <c r="M7" s="20" t="s">
        <v>24</v>
      </c>
      <c r="N7" s="20" t="s">
        <v>25</v>
      </c>
      <c r="O7" s="20" t="s">
        <v>26</v>
      </c>
      <c r="P7" s="21" t="s">
        <v>15</v>
      </c>
      <c r="Q7" s="20" t="s">
        <v>16</v>
      </c>
      <c r="R7" s="20" t="s">
        <v>17</v>
      </c>
      <c r="S7" s="20" t="s">
        <v>18</v>
      </c>
      <c r="T7" s="20" t="s">
        <v>19</v>
      </c>
      <c r="U7" s="20" t="s">
        <v>20</v>
      </c>
      <c r="V7" s="20" t="s">
        <v>21</v>
      </c>
      <c r="W7" s="20" t="s">
        <v>22</v>
      </c>
      <c r="X7" s="20" t="s">
        <v>23</v>
      </c>
      <c r="Y7" s="20" t="s">
        <v>24</v>
      </c>
      <c r="Z7" s="20" t="s">
        <v>25</v>
      </c>
      <c r="AA7" s="20" t="s">
        <v>26</v>
      </c>
      <c r="AB7" s="20" t="s">
        <v>15</v>
      </c>
      <c r="AC7" s="20" t="s">
        <v>16</v>
      </c>
      <c r="AD7" s="20" t="s">
        <v>17</v>
      </c>
      <c r="AE7" s="20" t="s">
        <v>18</v>
      </c>
      <c r="AF7" s="20" t="s">
        <v>19</v>
      </c>
      <c r="AG7" s="20" t="s">
        <v>20</v>
      </c>
      <c r="AH7" s="20" t="s">
        <v>21</v>
      </c>
      <c r="AI7" s="20" t="s">
        <v>22</v>
      </c>
      <c r="AJ7" s="20" t="s">
        <v>23</v>
      </c>
      <c r="AK7" s="20" t="s">
        <v>24</v>
      </c>
      <c r="AL7" s="20" t="s">
        <v>25</v>
      </c>
      <c r="AM7" s="20" t="s">
        <v>26</v>
      </c>
      <c r="AN7" s="20" t="s">
        <v>15</v>
      </c>
      <c r="AO7" s="20" t="s">
        <v>16</v>
      </c>
      <c r="AP7" s="20" t="s">
        <v>17</v>
      </c>
      <c r="AQ7" s="20" t="s">
        <v>18</v>
      </c>
      <c r="AR7" s="20" t="s">
        <v>19</v>
      </c>
      <c r="AS7" s="20" t="s">
        <v>20</v>
      </c>
      <c r="AT7" s="20" t="s">
        <v>21</v>
      </c>
      <c r="AU7" s="20" t="s">
        <v>22</v>
      </c>
      <c r="AV7" s="20" t="s">
        <v>23</v>
      </c>
      <c r="AW7" s="20" t="s">
        <v>24</v>
      </c>
      <c r="AX7" s="20" t="s">
        <v>25</v>
      </c>
      <c r="AY7" s="20" t="s">
        <v>26</v>
      </c>
      <c r="AZ7" s="21" t="s">
        <v>15</v>
      </c>
      <c r="BA7" s="20" t="s">
        <v>16</v>
      </c>
      <c r="BB7" s="20" t="s">
        <v>17</v>
      </c>
      <c r="BC7" s="20" t="s">
        <v>18</v>
      </c>
      <c r="BD7" s="20" t="s">
        <v>19</v>
      </c>
      <c r="BE7" s="20" t="s">
        <v>20</v>
      </c>
      <c r="BF7" s="20" t="s">
        <v>21</v>
      </c>
      <c r="BG7" s="20" t="s">
        <v>22</v>
      </c>
      <c r="BH7" s="20" t="s">
        <v>23</v>
      </c>
      <c r="BI7" s="20" t="s">
        <v>24</v>
      </c>
      <c r="BJ7" s="20" t="s">
        <v>25</v>
      </c>
      <c r="BK7" s="22" t="s">
        <v>26</v>
      </c>
      <c r="BL7" s="21" t="s">
        <v>15</v>
      </c>
      <c r="BM7" s="20" t="s">
        <v>16</v>
      </c>
      <c r="BN7" s="20" t="s">
        <v>17</v>
      </c>
      <c r="BO7" s="20" t="s">
        <v>18</v>
      </c>
      <c r="BP7" s="20" t="s">
        <v>19</v>
      </c>
      <c r="BQ7" s="20" t="s">
        <v>20</v>
      </c>
      <c r="BR7" s="20" t="s">
        <v>21</v>
      </c>
      <c r="BS7" s="20" t="s">
        <v>22</v>
      </c>
      <c r="BT7" s="20" t="s">
        <v>23</v>
      </c>
      <c r="BU7" s="20" t="s">
        <v>24</v>
      </c>
      <c r="BV7" s="20" t="s">
        <v>25</v>
      </c>
      <c r="BW7" s="20" t="s">
        <v>26</v>
      </c>
      <c r="BX7" s="23" t="s">
        <v>15</v>
      </c>
      <c r="BY7" s="24" t="s">
        <v>16</v>
      </c>
      <c r="BZ7" s="24" t="s">
        <v>17</v>
      </c>
      <c r="CA7" s="24" t="s">
        <v>18</v>
      </c>
      <c r="CB7" s="24" t="s">
        <v>19</v>
      </c>
      <c r="CC7" s="24" t="s">
        <v>20</v>
      </c>
      <c r="CD7" s="24" t="s">
        <v>21</v>
      </c>
      <c r="CE7" s="24" t="s">
        <v>22</v>
      </c>
      <c r="CF7" s="24" t="s">
        <v>23</v>
      </c>
      <c r="CG7" s="24" t="s">
        <v>24</v>
      </c>
      <c r="CH7" s="24" t="s">
        <v>25</v>
      </c>
      <c r="CI7" s="24" t="s">
        <v>26</v>
      </c>
      <c r="CJ7" s="23" t="s">
        <v>15</v>
      </c>
      <c r="CK7" s="24" t="s">
        <v>16</v>
      </c>
      <c r="CL7" s="24" t="s">
        <v>17</v>
      </c>
      <c r="CM7" s="24" t="s">
        <v>18</v>
      </c>
      <c r="CN7" s="24" t="s">
        <v>19</v>
      </c>
      <c r="CO7" s="24" t="s">
        <v>20</v>
      </c>
      <c r="CP7" s="24" t="s">
        <v>21</v>
      </c>
      <c r="CQ7" s="24" t="s">
        <v>22</v>
      </c>
      <c r="CR7" s="24" t="s">
        <v>23</v>
      </c>
      <c r="CS7" s="24" t="s">
        <v>24</v>
      </c>
      <c r="CT7" s="24" t="s">
        <v>25</v>
      </c>
      <c r="CU7" s="24" t="s">
        <v>26</v>
      </c>
      <c r="CV7" s="23" t="s">
        <v>15</v>
      </c>
      <c r="CW7" s="24" t="s">
        <v>16</v>
      </c>
      <c r="CX7" s="24" t="s">
        <v>17</v>
      </c>
      <c r="CY7" s="24" t="s">
        <v>18</v>
      </c>
      <c r="CZ7" s="24" t="s">
        <v>19</v>
      </c>
      <c r="DA7" s="24" t="s">
        <v>20</v>
      </c>
      <c r="DB7" s="24" t="s">
        <v>21</v>
      </c>
      <c r="DC7" s="24" t="s">
        <v>22</v>
      </c>
      <c r="DD7" s="24" t="s">
        <v>23</v>
      </c>
      <c r="DE7" s="24" t="s">
        <v>24</v>
      </c>
      <c r="DF7" s="24" t="s">
        <v>25</v>
      </c>
      <c r="DG7" s="25" t="s">
        <v>26</v>
      </c>
      <c r="DH7" s="24" t="s">
        <v>15</v>
      </c>
      <c r="DI7" s="24" t="s">
        <v>16</v>
      </c>
      <c r="DJ7" s="24" t="s">
        <v>17</v>
      </c>
      <c r="DK7" s="24" t="s">
        <v>18</v>
      </c>
      <c r="DL7" s="24" t="s">
        <v>19</v>
      </c>
      <c r="DM7" s="24" t="s">
        <v>20</v>
      </c>
      <c r="DN7" s="24" t="s">
        <v>21</v>
      </c>
      <c r="DO7" s="24" t="s">
        <v>22</v>
      </c>
      <c r="DP7" s="24" t="s">
        <v>23</v>
      </c>
      <c r="DQ7" s="24" t="s">
        <v>24</v>
      </c>
      <c r="DR7" s="24" t="s">
        <v>25</v>
      </c>
      <c r="DS7" s="24" t="s">
        <v>26</v>
      </c>
      <c r="DT7" s="23" t="s">
        <v>15</v>
      </c>
      <c r="DU7" s="24" t="s">
        <v>16</v>
      </c>
      <c r="DV7" s="24" t="s">
        <v>17</v>
      </c>
      <c r="DW7" s="24" t="s">
        <v>18</v>
      </c>
      <c r="DX7" s="24" t="s">
        <v>19</v>
      </c>
      <c r="DY7" s="24" t="s">
        <v>20</v>
      </c>
      <c r="DZ7" s="24" t="s">
        <v>21</v>
      </c>
      <c r="EA7" s="24" t="s">
        <v>22</v>
      </c>
      <c r="EB7" s="24" t="s">
        <v>23</v>
      </c>
      <c r="EC7" s="24" t="s">
        <v>24</v>
      </c>
      <c r="ED7" s="24" t="s">
        <v>25</v>
      </c>
      <c r="EE7" s="25" t="s">
        <v>26</v>
      </c>
      <c r="EF7" s="23" t="s">
        <v>15</v>
      </c>
      <c r="EG7" s="24" t="s">
        <v>16</v>
      </c>
      <c r="EH7" s="24" t="s">
        <v>17</v>
      </c>
      <c r="EI7" s="24" t="s">
        <v>18</v>
      </c>
      <c r="EJ7" s="24" t="s">
        <v>19</v>
      </c>
      <c r="EK7" s="24" t="s">
        <v>20</v>
      </c>
      <c r="EL7" s="26" t="s">
        <v>21</v>
      </c>
      <c r="EM7" s="24" t="s">
        <v>22</v>
      </c>
      <c r="EN7" s="24" t="s">
        <v>23</v>
      </c>
      <c r="EO7" s="24" t="s">
        <v>24</v>
      </c>
      <c r="EP7" s="24" t="s">
        <v>25</v>
      </c>
      <c r="EQ7" s="24" t="s">
        <v>26</v>
      </c>
    </row>
    <row r="8" spans="1:167" s="3" customFormat="1" ht="13.5" customHeight="1" x14ac:dyDescent="0.2">
      <c r="A8" s="5">
        <v>78.100000000000023</v>
      </c>
      <c r="B8" s="27" t="s">
        <v>27</v>
      </c>
      <c r="C8" s="28">
        <v>1</v>
      </c>
      <c r="D8" s="29">
        <f>SUM(D9:D12)</f>
        <v>148.5</v>
      </c>
      <c r="E8" s="29">
        <f t="shared" ref="E8:AA8" si="0">SUM(E9:E12)</f>
        <v>169.6</v>
      </c>
      <c r="F8" s="29">
        <f t="shared" si="0"/>
        <v>375.29999999999995</v>
      </c>
      <c r="G8" s="29">
        <f t="shared" si="0"/>
        <v>214.29999999999998</v>
      </c>
      <c r="H8" s="29">
        <f t="shared" si="0"/>
        <v>285.5</v>
      </c>
      <c r="I8" s="29">
        <f t="shared" si="0"/>
        <v>253.79999999999995</v>
      </c>
      <c r="J8" s="29">
        <f t="shared" si="0"/>
        <v>271.60000000000002</v>
      </c>
      <c r="K8" s="29">
        <f t="shared" si="0"/>
        <v>326.7</v>
      </c>
      <c r="L8" s="29">
        <f t="shared" si="0"/>
        <v>296.70000000000005</v>
      </c>
      <c r="M8" s="29">
        <f t="shared" si="0"/>
        <v>251.79999999999998</v>
      </c>
      <c r="N8" s="29">
        <f t="shared" si="0"/>
        <v>256.40000000000003</v>
      </c>
      <c r="O8" s="29">
        <f t="shared" si="0"/>
        <v>443.1</v>
      </c>
      <c r="P8" s="30">
        <f t="shared" si="0"/>
        <v>349.2</v>
      </c>
      <c r="Q8" s="29">
        <f t="shared" si="0"/>
        <v>251.1</v>
      </c>
      <c r="R8" s="29">
        <f t="shared" si="0"/>
        <v>394.2</v>
      </c>
      <c r="S8" s="29">
        <f t="shared" si="0"/>
        <v>275.10000000000002</v>
      </c>
      <c r="T8" s="29">
        <f t="shared" si="0"/>
        <v>356.1</v>
      </c>
      <c r="U8" s="29">
        <f t="shared" si="0"/>
        <v>313.29999999999995</v>
      </c>
      <c r="V8" s="29">
        <f t="shared" si="0"/>
        <v>411.4</v>
      </c>
      <c r="W8" s="29">
        <f t="shared" si="0"/>
        <v>339.5</v>
      </c>
      <c r="X8" s="29">
        <f t="shared" si="0"/>
        <v>363.20000000000005</v>
      </c>
      <c r="Y8" s="29">
        <f t="shared" si="0"/>
        <v>375.69999999999885</v>
      </c>
      <c r="Z8" s="29">
        <f t="shared" si="0"/>
        <v>312.40000000000083</v>
      </c>
      <c r="AA8" s="29">
        <f t="shared" si="0"/>
        <v>552.39999999999986</v>
      </c>
      <c r="AB8" s="31">
        <f t="shared" ref="AB8:BW8" si="1">SUM(AB9:AB12)</f>
        <v>317.60000000000008</v>
      </c>
      <c r="AC8" s="32">
        <f t="shared" si="1"/>
        <v>386.3</v>
      </c>
      <c r="AD8" s="32">
        <f t="shared" si="1"/>
        <v>535.70000000000005</v>
      </c>
      <c r="AE8" s="32">
        <f t="shared" si="1"/>
        <v>427.99999999999994</v>
      </c>
      <c r="AF8" s="32">
        <f t="shared" si="1"/>
        <v>463.9</v>
      </c>
      <c r="AG8" s="32">
        <f t="shared" si="1"/>
        <v>407.80000000000007</v>
      </c>
      <c r="AH8" s="32">
        <f t="shared" si="1"/>
        <v>467.9</v>
      </c>
      <c r="AI8" s="32">
        <f t="shared" si="1"/>
        <v>322.90000000000072</v>
      </c>
      <c r="AJ8" s="32">
        <f t="shared" si="1"/>
        <v>447.69999999999993</v>
      </c>
      <c r="AK8" s="32">
        <f t="shared" si="1"/>
        <v>403.40000000000003</v>
      </c>
      <c r="AL8" s="32">
        <f t="shared" si="1"/>
        <v>792.2</v>
      </c>
      <c r="AM8" s="33">
        <f>SUM(AM9:AM12)</f>
        <v>544.29999999999927</v>
      </c>
      <c r="AN8" s="31">
        <f t="shared" si="1"/>
        <v>279.89999999999998</v>
      </c>
      <c r="AO8" s="34">
        <f t="shared" si="1"/>
        <v>289.49999999999994</v>
      </c>
      <c r="AP8" s="34">
        <f t="shared" si="1"/>
        <v>622.50000000000011</v>
      </c>
      <c r="AQ8" s="34">
        <f t="shared" si="1"/>
        <v>338.90000000000003</v>
      </c>
      <c r="AR8" s="34">
        <f t="shared" si="1"/>
        <v>350.8</v>
      </c>
      <c r="AS8" s="34">
        <f t="shared" si="1"/>
        <v>338</v>
      </c>
      <c r="AT8" s="34">
        <f t="shared" si="1"/>
        <v>429.90000000000003</v>
      </c>
      <c r="AU8" s="34">
        <f t="shared" si="1"/>
        <v>360.50000000000057</v>
      </c>
      <c r="AV8" s="34">
        <f t="shared" si="1"/>
        <v>422.59999999999894</v>
      </c>
      <c r="AW8" s="34">
        <f t="shared" si="1"/>
        <v>396.20000000000073</v>
      </c>
      <c r="AX8" s="34">
        <f t="shared" si="1"/>
        <v>389.70000000000005</v>
      </c>
      <c r="AY8" s="34">
        <f t="shared" si="1"/>
        <v>698.5</v>
      </c>
      <c r="AZ8" s="10">
        <f t="shared" si="1"/>
        <v>349.8</v>
      </c>
      <c r="BA8" s="11">
        <f t="shared" si="1"/>
        <v>318.7000000000001</v>
      </c>
      <c r="BB8" s="11">
        <f t="shared" si="1"/>
        <v>547.69999999999993</v>
      </c>
      <c r="BC8" s="11">
        <f t="shared" si="1"/>
        <v>447.39999999999986</v>
      </c>
      <c r="BD8" s="11">
        <f t="shared" si="1"/>
        <v>422.3000000000003</v>
      </c>
      <c r="BE8" s="11">
        <f t="shared" si="1"/>
        <v>431.39999999999952</v>
      </c>
      <c r="BF8" s="11">
        <f t="shared" si="1"/>
        <v>422.19999999999993</v>
      </c>
      <c r="BG8" s="11">
        <f t="shared" si="1"/>
        <v>491.09999999999997</v>
      </c>
      <c r="BH8" s="11">
        <f t="shared" si="1"/>
        <v>475.8999999999993</v>
      </c>
      <c r="BI8" s="11">
        <f t="shared" si="1"/>
        <v>425.30000000000007</v>
      </c>
      <c r="BJ8" s="11">
        <f t="shared" si="1"/>
        <v>499.69999999999936</v>
      </c>
      <c r="BK8" s="11">
        <f t="shared" si="1"/>
        <v>590.00000000000045</v>
      </c>
      <c r="BL8" s="10">
        <f t="shared" si="1"/>
        <v>443.5</v>
      </c>
      <c r="BM8" s="11">
        <f t="shared" si="1"/>
        <v>411.4</v>
      </c>
      <c r="BN8" s="11">
        <f t="shared" si="1"/>
        <v>816.80000000000007</v>
      </c>
      <c r="BO8" s="11">
        <f t="shared" si="1"/>
        <v>472.49999999999966</v>
      </c>
      <c r="BP8" s="11">
        <f t="shared" si="1"/>
        <v>513.50000000000011</v>
      </c>
      <c r="BQ8" s="11">
        <f t="shared" si="1"/>
        <v>487.89999999999992</v>
      </c>
      <c r="BR8" s="11">
        <f t="shared" si="1"/>
        <v>485.40000000000055</v>
      </c>
      <c r="BS8" s="11">
        <f t="shared" si="1"/>
        <v>481.19999999999965</v>
      </c>
      <c r="BT8" s="11">
        <f t="shared" si="1"/>
        <v>573.69999999999948</v>
      </c>
      <c r="BU8" s="11">
        <f t="shared" si="1"/>
        <v>494.70000000000073</v>
      </c>
      <c r="BV8" s="11">
        <f t="shared" si="1"/>
        <v>500.60000000000036</v>
      </c>
      <c r="BW8" s="11">
        <f t="shared" si="1"/>
        <v>707.59999999999945</v>
      </c>
      <c r="BX8" s="10">
        <f t="shared" ref="BX8:EI8" si="2">SUM(BX9:BX12)</f>
        <v>559.82000000000005</v>
      </c>
      <c r="BY8" s="11">
        <f t="shared" si="2"/>
        <v>405.77999999999992</v>
      </c>
      <c r="BZ8" s="11">
        <f t="shared" si="2"/>
        <v>706.80000000000018</v>
      </c>
      <c r="CA8" s="11">
        <f t="shared" si="2"/>
        <v>500.59999999999997</v>
      </c>
      <c r="CB8" s="11">
        <f t="shared" si="2"/>
        <v>598.70000000000061</v>
      </c>
      <c r="CC8" s="11">
        <f t="shared" si="2"/>
        <v>524.99999999999989</v>
      </c>
      <c r="CD8" s="11">
        <f t="shared" si="2"/>
        <v>612.7999999999995</v>
      </c>
      <c r="CE8" s="11">
        <f t="shared" si="2"/>
        <v>627.29999999999984</v>
      </c>
      <c r="CF8" s="11">
        <f t="shared" si="2"/>
        <v>638.20000000000027</v>
      </c>
      <c r="CG8" s="11">
        <f t="shared" si="2"/>
        <v>565.89999999999918</v>
      </c>
      <c r="CH8" s="11">
        <f t="shared" si="2"/>
        <v>556.02495000000067</v>
      </c>
      <c r="CI8" s="11">
        <f t="shared" si="2"/>
        <v>761.27505000000042</v>
      </c>
      <c r="CJ8" s="10">
        <f t="shared" si="2"/>
        <v>509.6</v>
      </c>
      <c r="CK8" s="11">
        <f t="shared" si="2"/>
        <v>408.09999999999997</v>
      </c>
      <c r="CL8" s="11">
        <f t="shared" si="2"/>
        <v>728.20000000000027</v>
      </c>
      <c r="CM8" s="11">
        <f t="shared" si="2"/>
        <v>494.09999999999957</v>
      </c>
      <c r="CN8" s="11">
        <f t="shared" si="2"/>
        <v>572.8000000000003</v>
      </c>
      <c r="CO8" s="11">
        <f t="shared" si="2"/>
        <v>457.69999999999993</v>
      </c>
      <c r="CP8" s="11">
        <f t="shared" si="2"/>
        <v>633.99999999999989</v>
      </c>
      <c r="CQ8" s="11">
        <f t="shared" si="2"/>
        <v>498.40000000000055</v>
      </c>
      <c r="CR8" s="11">
        <f t="shared" si="2"/>
        <v>612.99999999999932</v>
      </c>
      <c r="CS8" s="11">
        <f t="shared" si="2"/>
        <v>512.20000000000005</v>
      </c>
      <c r="CT8" s="11">
        <f t="shared" si="2"/>
        <v>523.70000000000095</v>
      </c>
      <c r="CU8" s="11">
        <f t="shared" si="2"/>
        <v>887.7</v>
      </c>
      <c r="CV8" s="10">
        <f t="shared" si="2"/>
        <v>529.6</v>
      </c>
      <c r="CW8" s="11">
        <f t="shared" si="2"/>
        <v>458.80000000000007</v>
      </c>
      <c r="CX8" s="11">
        <f t="shared" si="2"/>
        <v>713.49999999999989</v>
      </c>
      <c r="CY8" s="11">
        <f t="shared" si="2"/>
        <v>531.49999999999989</v>
      </c>
      <c r="CZ8" s="11">
        <f t="shared" si="2"/>
        <v>623.00000000000023</v>
      </c>
      <c r="DA8" s="11">
        <f t="shared" si="2"/>
        <v>540.70000000000005</v>
      </c>
      <c r="DB8" s="11">
        <f t="shared" si="2"/>
        <v>673.69999999999959</v>
      </c>
      <c r="DC8" s="11">
        <f t="shared" si="2"/>
        <v>589.30000000000086</v>
      </c>
      <c r="DD8" s="11">
        <f t="shared" si="2"/>
        <v>702.49999999999955</v>
      </c>
      <c r="DE8" s="11">
        <f t="shared" si="2"/>
        <v>600.10000000000059</v>
      </c>
      <c r="DF8" s="11">
        <f t="shared" si="2"/>
        <v>582.09999999999854</v>
      </c>
      <c r="DG8" s="35">
        <f t="shared" si="2"/>
        <v>889.79999999999984</v>
      </c>
      <c r="DH8" s="10">
        <f t="shared" si="2"/>
        <v>607</v>
      </c>
      <c r="DI8" s="36">
        <f t="shared" si="2"/>
        <v>490.9</v>
      </c>
      <c r="DJ8" s="36">
        <f t="shared" si="2"/>
        <v>853.20000000000016</v>
      </c>
      <c r="DK8" s="36">
        <f t="shared" si="2"/>
        <v>605.00000000000045</v>
      </c>
      <c r="DL8" s="36">
        <f t="shared" si="2"/>
        <v>685.59999999999934</v>
      </c>
      <c r="DM8" s="36">
        <f t="shared" si="2"/>
        <v>585.70000000000061</v>
      </c>
      <c r="DN8" s="36">
        <f t="shared" si="2"/>
        <v>785.9000000000002</v>
      </c>
      <c r="DO8" s="36">
        <f t="shared" si="2"/>
        <v>591.39999999999986</v>
      </c>
      <c r="DP8" s="37">
        <f t="shared" si="2"/>
        <v>820.79999999999893</v>
      </c>
      <c r="DQ8" s="37">
        <f t="shared" si="2"/>
        <v>628.10000000000014</v>
      </c>
      <c r="DR8" s="37">
        <f t="shared" si="2"/>
        <v>616.79999999999995</v>
      </c>
      <c r="DS8" s="37">
        <f>SUM(DS9:DS12)</f>
        <v>900.10000000000059</v>
      </c>
      <c r="DT8" s="38">
        <f t="shared" si="2"/>
        <v>578.5</v>
      </c>
      <c r="DU8" s="37">
        <f t="shared" si="2"/>
        <v>571.20000000000005</v>
      </c>
      <c r="DV8" s="37">
        <f t="shared" si="2"/>
        <v>900.6</v>
      </c>
      <c r="DW8" s="37">
        <f t="shared" si="2"/>
        <v>616.09999999999991</v>
      </c>
      <c r="DX8" s="37">
        <f t="shared" si="2"/>
        <v>730.20000000000016</v>
      </c>
      <c r="DY8" s="37">
        <f t="shared" si="2"/>
        <v>559.6</v>
      </c>
      <c r="DZ8" s="37">
        <f t="shared" si="2"/>
        <v>810.09999999999991</v>
      </c>
      <c r="EA8" s="37">
        <f t="shared" si="2"/>
        <v>703.00000000000148</v>
      </c>
      <c r="EB8" s="37">
        <f t="shared" si="2"/>
        <v>815.89999999999782</v>
      </c>
      <c r="EC8" s="37">
        <f t="shared" si="2"/>
        <v>677.80000000000041</v>
      </c>
      <c r="ED8" s="37">
        <f t="shared" si="2"/>
        <v>638.00000000000045</v>
      </c>
      <c r="EE8" s="39">
        <f t="shared" si="2"/>
        <v>979.00000000000102</v>
      </c>
      <c r="EF8" s="38">
        <f t="shared" si="2"/>
        <v>745</v>
      </c>
      <c r="EG8" s="37">
        <f t="shared" si="2"/>
        <v>621.10000000000014</v>
      </c>
      <c r="EH8" s="37">
        <f t="shared" si="2"/>
        <v>1060.6000000000001</v>
      </c>
      <c r="EI8" s="37">
        <f t="shared" si="2"/>
        <v>733.20000000000016</v>
      </c>
      <c r="EJ8" s="37">
        <f t="shared" ref="EJ8:FD8" si="3">SUM(EJ9:EJ12)</f>
        <v>793.59999999999923</v>
      </c>
      <c r="EK8" s="37">
        <v>718.09999999999968</v>
      </c>
      <c r="EL8" s="37">
        <v>832.50000000000011</v>
      </c>
      <c r="EM8" s="40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</row>
    <row r="9" spans="1:167" s="3" customFormat="1" ht="15" x14ac:dyDescent="0.2">
      <c r="A9" s="5">
        <v>28.700000000000017</v>
      </c>
      <c r="B9" s="42" t="s">
        <v>28</v>
      </c>
      <c r="C9" s="43">
        <v>11</v>
      </c>
      <c r="D9" s="44">
        <v>106.3</v>
      </c>
      <c r="E9" s="44">
        <v>114</v>
      </c>
      <c r="F9" s="44">
        <v>193.6</v>
      </c>
      <c r="G9" s="44">
        <v>159.19999999999999</v>
      </c>
      <c r="H9" s="44">
        <v>202.6</v>
      </c>
      <c r="I9" s="45">
        <v>181.8</v>
      </c>
      <c r="J9" s="45">
        <v>196.4</v>
      </c>
      <c r="K9" s="45">
        <v>193.1</v>
      </c>
      <c r="L9" s="45">
        <v>210.4</v>
      </c>
      <c r="M9" s="45">
        <v>172.5</v>
      </c>
      <c r="N9" s="45">
        <v>171.1</v>
      </c>
      <c r="O9" s="44">
        <v>229.3</v>
      </c>
      <c r="P9" s="46">
        <v>225.6</v>
      </c>
      <c r="Q9" s="44">
        <v>173.8</v>
      </c>
      <c r="R9" s="47">
        <v>266.7</v>
      </c>
      <c r="S9" s="48">
        <v>207.9</v>
      </c>
      <c r="T9" s="47">
        <v>269</v>
      </c>
      <c r="U9" s="47">
        <v>233.6</v>
      </c>
      <c r="V9" s="47">
        <v>305.3</v>
      </c>
      <c r="W9" s="47">
        <v>239.4</v>
      </c>
      <c r="X9" s="47">
        <v>280.60000000000002</v>
      </c>
      <c r="Y9" s="47">
        <v>238.29999999999882</v>
      </c>
      <c r="Z9" s="44">
        <v>235.60000000000082</v>
      </c>
      <c r="AA9" s="44">
        <v>334.7</v>
      </c>
      <c r="AB9" s="46">
        <f>[1]StatementII!$D$10</f>
        <v>294.10000000000008</v>
      </c>
      <c r="AC9" s="48">
        <v>311</v>
      </c>
      <c r="AD9" s="47">
        <v>478.4</v>
      </c>
      <c r="AE9" s="49">
        <v>392.9</v>
      </c>
      <c r="AF9" s="44">
        <v>429.5</v>
      </c>
      <c r="AG9" s="47">
        <v>371.1</v>
      </c>
      <c r="AH9" s="47">
        <v>438.2</v>
      </c>
      <c r="AI9" s="50">
        <v>303.70000000000073</v>
      </c>
      <c r="AJ9" s="47">
        <v>394.9</v>
      </c>
      <c r="AK9" s="47">
        <v>354</v>
      </c>
      <c r="AL9" s="47">
        <v>342</v>
      </c>
      <c r="AM9" s="51">
        <v>431.79999999999927</v>
      </c>
      <c r="AN9" s="46">
        <v>266.5</v>
      </c>
      <c r="AO9" s="48">
        <v>265.89999999999998</v>
      </c>
      <c r="AP9" s="48">
        <v>567.20000000000005</v>
      </c>
      <c r="AQ9" s="47">
        <v>314.60000000000002</v>
      </c>
      <c r="AR9" s="47">
        <v>316.8</v>
      </c>
      <c r="AS9" s="48">
        <v>293</v>
      </c>
      <c r="AT9" s="52">
        <v>352.1</v>
      </c>
      <c r="AU9" s="48">
        <v>320.40000000000055</v>
      </c>
      <c r="AV9" s="45">
        <v>372.69999999999891</v>
      </c>
      <c r="AW9" s="48">
        <v>338.20000000000073</v>
      </c>
      <c r="AX9" s="48">
        <v>335</v>
      </c>
      <c r="AY9" s="53">
        <v>419.3</v>
      </c>
      <c r="AZ9" s="54">
        <v>280.60000000000002</v>
      </c>
      <c r="BA9" s="47">
        <v>290.80000000000007</v>
      </c>
      <c r="BB9" s="49">
        <v>505</v>
      </c>
      <c r="BC9" s="4">
        <v>348.69999999999982</v>
      </c>
      <c r="BD9" s="55">
        <v>391.70000000000027</v>
      </c>
      <c r="BE9" s="56">
        <v>385.99999999999955</v>
      </c>
      <c r="BF9" s="55">
        <v>399.09999999999991</v>
      </c>
      <c r="BG9" s="56">
        <v>362.5</v>
      </c>
      <c r="BH9" s="4">
        <v>412.79999999999927</v>
      </c>
      <c r="BI9" s="55">
        <v>346.40000000000009</v>
      </c>
      <c r="BJ9" s="4">
        <v>392.69999999999936</v>
      </c>
      <c r="BK9" s="4">
        <v>476.10000000000036</v>
      </c>
      <c r="BL9" s="57">
        <v>387.1</v>
      </c>
      <c r="BM9" s="4">
        <v>357.79999999999995</v>
      </c>
      <c r="BN9" s="4">
        <v>768.30000000000007</v>
      </c>
      <c r="BO9" s="4">
        <v>417.59999999999968</v>
      </c>
      <c r="BP9" s="56">
        <v>465.40000000000009</v>
      </c>
      <c r="BQ9" s="56">
        <v>412</v>
      </c>
      <c r="BR9" s="55">
        <v>444.90000000000055</v>
      </c>
      <c r="BS9" s="55">
        <v>438.39999999999964</v>
      </c>
      <c r="BT9" s="55">
        <v>537.09999999999945</v>
      </c>
      <c r="BU9" s="4">
        <v>465.70000000000073</v>
      </c>
      <c r="BV9" s="4">
        <v>460.60000000000036</v>
      </c>
      <c r="BW9" s="4">
        <v>647.09999999999945</v>
      </c>
      <c r="BX9" s="58">
        <v>440.6</v>
      </c>
      <c r="BY9" s="55">
        <v>384.09999999999991</v>
      </c>
      <c r="BZ9" s="55">
        <v>673.50000000000011</v>
      </c>
      <c r="CA9" s="4">
        <v>481.79999999999995</v>
      </c>
      <c r="CB9" s="4">
        <v>496.90000000000055</v>
      </c>
      <c r="CC9" s="55">
        <v>486.09999999999991</v>
      </c>
      <c r="CD9" s="55">
        <v>567.09999999999945</v>
      </c>
      <c r="CE9" s="55">
        <v>482.69999999999982</v>
      </c>
      <c r="CF9" s="4">
        <v>606.70000000000027</v>
      </c>
      <c r="CG9" s="55">
        <v>537.29999999999927</v>
      </c>
      <c r="CH9" s="55">
        <v>489.22495000000072</v>
      </c>
      <c r="CI9" s="56">
        <v>665.07505000000037</v>
      </c>
      <c r="CJ9" s="46">
        <v>449</v>
      </c>
      <c r="CK9" s="47">
        <v>395</v>
      </c>
      <c r="CL9" s="59">
        <v>709.50000000000023</v>
      </c>
      <c r="CM9" s="60">
        <v>472.69999999999959</v>
      </c>
      <c r="CN9" s="55">
        <v>526.20000000000027</v>
      </c>
      <c r="CO9" s="47">
        <v>429.09999999999991</v>
      </c>
      <c r="CP9" s="4">
        <v>576.19999999999982</v>
      </c>
      <c r="CQ9" s="55">
        <v>454.40000000000055</v>
      </c>
      <c r="CR9" s="55">
        <v>569.29999999999927</v>
      </c>
      <c r="CS9" s="55">
        <v>479.5</v>
      </c>
      <c r="CT9" s="55">
        <v>502.30000000000098</v>
      </c>
      <c r="CU9" s="4">
        <v>724.5</v>
      </c>
      <c r="CV9" s="61">
        <v>512.9</v>
      </c>
      <c r="CW9" s="59">
        <v>440.80000000000007</v>
      </c>
      <c r="CX9" s="59">
        <v>685.59999999999991</v>
      </c>
      <c r="CY9" s="48">
        <v>481.39999999999986</v>
      </c>
      <c r="CZ9" s="56">
        <v>562.80000000000018</v>
      </c>
      <c r="DA9" s="55">
        <v>519.40000000000009</v>
      </c>
      <c r="DB9" s="48">
        <v>647.39999999999964</v>
      </c>
      <c r="DC9" s="62">
        <v>523.10000000000082</v>
      </c>
      <c r="DD9" s="55">
        <v>665.89999999999964</v>
      </c>
      <c r="DE9" s="55">
        <v>548.90000000000055</v>
      </c>
      <c r="DF9" s="4">
        <v>522.09999999999854</v>
      </c>
      <c r="DG9" s="63">
        <v>736.69999999999982</v>
      </c>
      <c r="DH9" s="46">
        <v>554</v>
      </c>
      <c r="DI9" s="44">
        <v>461.9</v>
      </c>
      <c r="DJ9" s="60">
        <v>812.50000000000011</v>
      </c>
      <c r="DK9" s="64">
        <v>563.50000000000045</v>
      </c>
      <c r="DL9" s="60">
        <v>644.19999999999936</v>
      </c>
      <c r="DM9" s="65">
        <v>544.90000000000055</v>
      </c>
      <c r="DN9" s="55">
        <v>731.20000000000027</v>
      </c>
      <c r="DO9" s="55">
        <v>555.19999999999982</v>
      </c>
      <c r="DP9" s="56">
        <v>735.19999999999891</v>
      </c>
      <c r="DQ9" s="4">
        <v>591.30000000000018</v>
      </c>
      <c r="DR9" s="55">
        <v>582</v>
      </c>
      <c r="DS9" s="55">
        <v>773.70000000000073</v>
      </c>
      <c r="DT9" s="58">
        <v>558</v>
      </c>
      <c r="DU9" s="55">
        <v>530.20000000000005</v>
      </c>
      <c r="DV9" s="4">
        <v>868.3</v>
      </c>
      <c r="DW9" s="66">
        <v>590.09999999999991</v>
      </c>
      <c r="DX9" s="55">
        <v>685.40000000000009</v>
      </c>
      <c r="DY9" s="55">
        <v>512.5</v>
      </c>
      <c r="DZ9" s="55">
        <v>770.19999999999982</v>
      </c>
      <c r="EA9" s="5">
        <v>662.90000000000146</v>
      </c>
      <c r="EB9" s="5">
        <v>765.89999999999782</v>
      </c>
      <c r="EC9" s="55">
        <v>635.90000000000055</v>
      </c>
      <c r="ED9" s="55">
        <v>599.10000000000036</v>
      </c>
      <c r="EE9" s="67">
        <v>808.30000000000109</v>
      </c>
      <c r="EF9" s="68">
        <v>683.8</v>
      </c>
      <c r="EG9" s="44">
        <v>589.80000000000018</v>
      </c>
      <c r="EH9" s="56">
        <v>1000.7</v>
      </c>
      <c r="EI9" s="55">
        <v>698.80000000000018</v>
      </c>
      <c r="EJ9" s="55">
        <v>718.39999999999918</v>
      </c>
      <c r="EK9" s="55">
        <v>592.29999999999973</v>
      </c>
      <c r="EL9" s="55">
        <v>785.30000000000018</v>
      </c>
      <c r="EM9" s="40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</row>
    <row r="10" spans="1:167" s="3" customFormat="1" ht="15" x14ac:dyDescent="0.2">
      <c r="A10" s="5">
        <v>26.300000000000011</v>
      </c>
      <c r="B10" s="42" t="s">
        <v>29</v>
      </c>
      <c r="C10" s="43">
        <v>12</v>
      </c>
      <c r="D10" s="44">
        <v>26.2</v>
      </c>
      <c r="E10" s="44">
        <v>32</v>
      </c>
      <c r="F10" s="44">
        <v>38.4</v>
      </c>
      <c r="G10" s="44">
        <v>34.9</v>
      </c>
      <c r="H10" s="44">
        <v>38.4</v>
      </c>
      <c r="I10" s="45">
        <v>41.399999999999949</v>
      </c>
      <c r="J10" s="45">
        <v>45.1</v>
      </c>
      <c r="K10" s="45">
        <v>41.2</v>
      </c>
      <c r="L10" s="45">
        <v>43.2</v>
      </c>
      <c r="M10" s="45">
        <v>48.4</v>
      </c>
      <c r="N10" s="45">
        <v>47.3</v>
      </c>
      <c r="O10" s="44">
        <v>66.3</v>
      </c>
      <c r="P10" s="46">
        <v>41.6</v>
      </c>
      <c r="Q10" s="44">
        <v>46</v>
      </c>
      <c r="R10" s="47">
        <v>52.7</v>
      </c>
      <c r="S10" s="48">
        <v>50.7</v>
      </c>
      <c r="T10" s="47">
        <v>57.8</v>
      </c>
      <c r="U10" s="47">
        <v>54.3</v>
      </c>
      <c r="V10" s="47">
        <v>80.7</v>
      </c>
      <c r="W10" s="47">
        <v>63.3</v>
      </c>
      <c r="X10" s="47">
        <v>58.1</v>
      </c>
      <c r="Y10" s="47">
        <v>57.999999999999943</v>
      </c>
      <c r="Z10" s="44">
        <v>64.400000000000091</v>
      </c>
      <c r="AA10" s="44">
        <v>94.499999999999886</v>
      </c>
      <c r="AB10" s="46">
        <f>[1]StatementII!$D$11</f>
        <v>0</v>
      </c>
      <c r="AC10" s="48">
        <v>0</v>
      </c>
      <c r="AD10" s="47">
        <v>0</v>
      </c>
      <c r="AE10" s="49">
        <v>0</v>
      </c>
      <c r="AF10" s="44">
        <v>0</v>
      </c>
      <c r="AG10" s="47">
        <v>0</v>
      </c>
      <c r="AH10" s="47">
        <v>0</v>
      </c>
      <c r="AI10" s="50">
        <v>0</v>
      </c>
      <c r="AJ10" s="47">
        <v>0</v>
      </c>
      <c r="AK10" s="47">
        <v>0</v>
      </c>
      <c r="AL10" s="47">
        <v>0</v>
      </c>
      <c r="AM10" s="51">
        <v>0</v>
      </c>
      <c r="AN10" s="46">
        <v>0</v>
      </c>
      <c r="AO10" s="48">
        <v>0</v>
      </c>
      <c r="AP10" s="48">
        <v>0</v>
      </c>
      <c r="AQ10" s="47">
        <v>0</v>
      </c>
      <c r="AR10" s="47">
        <v>0</v>
      </c>
      <c r="AS10" s="48">
        <v>0</v>
      </c>
      <c r="AT10" s="52">
        <v>0</v>
      </c>
      <c r="AU10" s="48">
        <v>0</v>
      </c>
      <c r="AV10" s="45">
        <v>0</v>
      </c>
      <c r="AW10" s="48">
        <v>0</v>
      </c>
      <c r="AX10" s="48">
        <v>0</v>
      </c>
      <c r="AY10" s="53">
        <v>0</v>
      </c>
      <c r="AZ10" s="54">
        <v>0</v>
      </c>
      <c r="BA10" s="47">
        <v>0</v>
      </c>
      <c r="BB10" s="49">
        <v>0</v>
      </c>
      <c r="BC10" s="4">
        <v>0</v>
      </c>
      <c r="BD10" s="55">
        <v>0</v>
      </c>
      <c r="BE10" s="56">
        <v>0</v>
      </c>
      <c r="BF10" s="55">
        <v>0</v>
      </c>
      <c r="BG10" s="56">
        <v>0</v>
      </c>
      <c r="BH10" s="4">
        <v>0</v>
      </c>
      <c r="BI10" s="55">
        <v>0</v>
      </c>
      <c r="BJ10" s="4">
        <v>0</v>
      </c>
      <c r="BK10" s="4">
        <v>0</v>
      </c>
      <c r="BL10" s="57">
        <v>0</v>
      </c>
      <c r="BM10" s="4">
        <v>0</v>
      </c>
      <c r="BN10" s="4">
        <v>0</v>
      </c>
      <c r="BO10" s="4">
        <v>0</v>
      </c>
      <c r="BP10" s="56">
        <v>0</v>
      </c>
      <c r="BQ10" s="56">
        <v>0</v>
      </c>
      <c r="BR10" s="55">
        <v>0</v>
      </c>
      <c r="BS10" s="55">
        <v>0</v>
      </c>
      <c r="BT10" s="55">
        <v>0</v>
      </c>
      <c r="BU10" s="4">
        <v>0</v>
      </c>
      <c r="BV10" s="4">
        <v>0</v>
      </c>
      <c r="BW10" s="56">
        <v>0</v>
      </c>
      <c r="BX10" s="58">
        <v>0</v>
      </c>
      <c r="BY10" s="55">
        <v>0</v>
      </c>
      <c r="BZ10" s="55">
        <v>0</v>
      </c>
      <c r="CA10" s="4">
        <v>0</v>
      </c>
      <c r="CB10" s="4">
        <v>0</v>
      </c>
      <c r="CC10" s="55">
        <v>0</v>
      </c>
      <c r="CD10" s="55">
        <v>0</v>
      </c>
      <c r="CE10" s="55">
        <v>0</v>
      </c>
      <c r="CF10" s="4">
        <v>0</v>
      </c>
      <c r="CG10" s="55">
        <v>0</v>
      </c>
      <c r="CH10" s="55">
        <v>0</v>
      </c>
      <c r="CI10" s="56">
        <v>0</v>
      </c>
      <c r="CJ10" s="69">
        <v>0</v>
      </c>
      <c r="CK10" s="48">
        <v>0</v>
      </c>
      <c r="CL10" s="59">
        <v>0</v>
      </c>
      <c r="CM10" s="64">
        <v>0</v>
      </c>
      <c r="CN10" s="55">
        <v>0</v>
      </c>
      <c r="CO10" s="48">
        <v>0</v>
      </c>
      <c r="CP10" s="4">
        <v>0</v>
      </c>
      <c r="CQ10" s="55">
        <v>0</v>
      </c>
      <c r="CR10" s="55">
        <v>0</v>
      </c>
      <c r="CS10" s="55">
        <v>0</v>
      </c>
      <c r="CT10" s="55">
        <v>0</v>
      </c>
      <c r="CU10" s="4">
        <v>0</v>
      </c>
      <c r="CV10" s="61">
        <v>0</v>
      </c>
      <c r="CW10" s="59">
        <v>0</v>
      </c>
      <c r="CX10" s="59">
        <v>0</v>
      </c>
      <c r="CY10" s="48">
        <v>0</v>
      </c>
      <c r="CZ10" s="56">
        <v>0</v>
      </c>
      <c r="DA10" s="55">
        <v>0</v>
      </c>
      <c r="DB10" s="48">
        <v>0</v>
      </c>
      <c r="DC10" s="62">
        <v>0</v>
      </c>
      <c r="DD10" s="55">
        <v>0</v>
      </c>
      <c r="DE10" s="55">
        <v>0</v>
      </c>
      <c r="DF10" s="56">
        <v>0</v>
      </c>
      <c r="DG10" s="70">
        <v>0</v>
      </c>
      <c r="DH10" s="69">
        <v>0</v>
      </c>
      <c r="DI10" s="44">
        <v>0</v>
      </c>
      <c r="DJ10" s="64">
        <v>0</v>
      </c>
      <c r="DK10" s="64">
        <v>0</v>
      </c>
      <c r="DL10" s="64">
        <v>0</v>
      </c>
      <c r="DM10" s="65">
        <v>0</v>
      </c>
      <c r="DN10" s="55">
        <v>0</v>
      </c>
      <c r="DO10" s="55">
        <v>0</v>
      </c>
      <c r="DP10" s="56">
        <v>0</v>
      </c>
      <c r="DQ10" s="4">
        <v>0</v>
      </c>
      <c r="DR10" s="55">
        <v>0</v>
      </c>
      <c r="DS10" s="55">
        <v>0</v>
      </c>
      <c r="DT10" s="58">
        <v>0</v>
      </c>
      <c r="DU10" s="55">
        <v>0</v>
      </c>
      <c r="DV10" s="4">
        <v>0</v>
      </c>
      <c r="DW10" s="66">
        <v>0</v>
      </c>
      <c r="DX10" s="55">
        <v>0</v>
      </c>
      <c r="DY10" s="55">
        <v>0</v>
      </c>
      <c r="DZ10" s="55">
        <v>0</v>
      </c>
      <c r="EA10" s="5">
        <v>0</v>
      </c>
      <c r="EB10" s="5">
        <v>0</v>
      </c>
      <c r="EC10" s="55">
        <v>0</v>
      </c>
      <c r="ED10" s="55">
        <v>0</v>
      </c>
      <c r="EE10" s="67">
        <v>0</v>
      </c>
      <c r="EF10" s="68">
        <v>0</v>
      </c>
      <c r="EG10" s="71">
        <v>0</v>
      </c>
      <c r="EH10" s="55">
        <v>0</v>
      </c>
      <c r="EI10" s="55">
        <v>0</v>
      </c>
      <c r="EJ10" s="55">
        <v>0</v>
      </c>
      <c r="EK10" s="55">
        <v>0</v>
      </c>
      <c r="EL10" s="55">
        <v>0</v>
      </c>
      <c r="EM10" s="40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</row>
    <row r="11" spans="1:167" s="3" customFormat="1" ht="15" x14ac:dyDescent="0.2">
      <c r="A11" s="5">
        <v>110.10000000000002</v>
      </c>
      <c r="B11" s="42" t="s">
        <v>30</v>
      </c>
      <c r="C11" s="43">
        <v>13</v>
      </c>
      <c r="D11" s="44">
        <v>0</v>
      </c>
      <c r="E11" s="44">
        <v>6.6</v>
      </c>
      <c r="F11" s="44">
        <v>3.2</v>
      </c>
      <c r="G11" s="44">
        <v>1.5</v>
      </c>
      <c r="H11" s="44">
        <v>8.5</v>
      </c>
      <c r="I11" s="45">
        <v>2.9</v>
      </c>
      <c r="J11" s="45">
        <v>9.5</v>
      </c>
      <c r="K11" s="45">
        <v>44.7</v>
      </c>
      <c r="L11" s="45">
        <v>15</v>
      </c>
      <c r="M11" s="45">
        <v>9.4999999999999858</v>
      </c>
      <c r="N11" s="45">
        <v>2.5000000000000142</v>
      </c>
      <c r="O11" s="44">
        <v>90.1</v>
      </c>
      <c r="P11" s="46">
        <v>12.2</v>
      </c>
      <c r="Q11" s="44">
        <v>2.2000000000000002</v>
      </c>
      <c r="R11" s="47">
        <v>14.7</v>
      </c>
      <c r="S11" s="48">
        <v>1.4</v>
      </c>
      <c r="T11" s="47">
        <v>4.2</v>
      </c>
      <c r="U11" s="47">
        <v>8.4</v>
      </c>
      <c r="V11" s="47">
        <v>6.7</v>
      </c>
      <c r="W11" s="47">
        <v>11.7</v>
      </c>
      <c r="X11" s="47">
        <v>4.2</v>
      </c>
      <c r="Y11" s="47">
        <v>38.200000000000003</v>
      </c>
      <c r="Z11" s="44">
        <v>1.8999999999999915</v>
      </c>
      <c r="AA11" s="44">
        <v>102.8</v>
      </c>
      <c r="AB11" s="46">
        <f>[1]StatementII!$D$12</f>
        <v>2.2999999999999998</v>
      </c>
      <c r="AC11" s="48">
        <v>21.6</v>
      </c>
      <c r="AD11" s="47">
        <v>5.3</v>
      </c>
      <c r="AE11" s="49">
        <v>5.7</v>
      </c>
      <c r="AF11" s="44">
        <v>6.2</v>
      </c>
      <c r="AG11" s="47">
        <v>5.6</v>
      </c>
      <c r="AH11" s="47">
        <v>1.9999999999999929</v>
      </c>
      <c r="AI11" s="50">
        <v>5.7000000000000099</v>
      </c>
      <c r="AJ11" s="47">
        <v>36.9</v>
      </c>
      <c r="AK11" s="47">
        <v>17.3</v>
      </c>
      <c r="AL11" s="47">
        <v>422.6</v>
      </c>
      <c r="AM11" s="51">
        <v>85.9</v>
      </c>
      <c r="AN11" s="46">
        <v>0</v>
      </c>
      <c r="AO11" s="48">
        <v>6.9</v>
      </c>
      <c r="AP11" s="48">
        <v>30.6</v>
      </c>
      <c r="AQ11" s="47">
        <v>6.1</v>
      </c>
      <c r="AR11" s="47">
        <v>16.5</v>
      </c>
      <c r="AS11" s="48">
        <v>24.9</v>
      </c>
      <c r="AT11" s="52">
        <v>48.8</v>
      </c>
      <c r="AU11" s="48">
        <v>21.1</v>
      </c>
      <c r="AV11" s="45">
        <v>21.6</v>
      </c>
      <c r="AW11" s="48">
        <v>41.3</v>
      </c>
      <c r="AX11" s="48">
        <v>19.100000000000001</v>
      </c>
      <c r="AY11" s="53">
        <v>150.80000000000001</v>
      </c>
      <c r="AZ11" s="54">
        <v>57.5</v>
      </c>
      <c r="BA11" s="47">
        <v>11.599999999999994</v>
      </c>
      <c r="BB11" s="49">
        <v>22.300000000000011</v>
      </c>
      <c r="BC11" s="4">
        <v>15</v>
      </c>
      <c r="BD11" s="55">
        <v>17.599999999999994</v>
      </c>
      <c r="BE11" s="56">
        <v>27.5</v>
      </c>
      <c r="BF11" s="55">
        <v>2.9000000000000341</v>
      </c>
      <c r="BG11" s="56">
        <v>96.4</v>
      </c>
      <c r="BH11" s="4">
        <v>33.399999999999977</v>
      </c>
      <c r="BI11" s="55">
        <v>46.300000000000011</v>
      </c>
      <c r="BJ11" s="4">
        <v>77.700000000000045</v>
      </c>
      <c r="BK11" s="4">
        <v>63.199999999999989</v>
      </c>
      <c r="BL11" s="57">
        <v>26.7</v>
      </c>
      <c r="BM11" s="4">
        <v>27.3</v>
      </c>
      <c r="BN11" s="4">
        <v>24</v>
      </c>
      <c r="BO11" s="4">
        <v>39.300000000000011</v>
      </c>
      <c r="BP11" s="56">
        <v>27.300000000000011</v>
      </c>
      <c r="BQ11" s="56">
        <v>27.19999999999996</v>
      </c>
      <c r="BR11" s="55">
        <v>18.5</v>
      </c>
      <c r="BS11" s="55">
        <v>21.000000000000028</v>
      </c>
      <c r="BT11" s="55">
        <v>12.599999999999994</v>
      </c>
      <c r="BU11" s="4">
        <v>0.79999999999998295</v>
      </c>
      <c r="BV11" s="4">
        <v>17.900000000000034</v>
      </c>
      <c r="BW11" s="4">
        <v>20.499999999999943</v>
      </c>
      <c r="BX11" s="58">
        <v>81.72</v>
      </c>
      <c r="BY11" s="55">
        <v>2.3799999999999955</v>
      </c>
      <c r="BZ11" s="55">
        <v>15.200000000000017</v>
      </c>
      <c r="CA11" s="4">
        <v>3.4000000000000057</v>
      </c>
      <c r="CB11" s="4">
        <v>47.199999999999989</v>
      </c>
      <c r="CC11" s="55">
        <v>17.399999999999977</v>
      </c>
      <c r="CD11" s="55">
        <v>15.200000000000017</v>
      </c>
      <c r="CE11" s="55">
        <v>21.099999999999994</v>
      </c>
      <c r="CF11" s="4">
        <v>14.800000000000011</v>
      </c>
      <c r="CG11" s="55">
        <v>2.3000000000000114</v>
      </c>
      <c r="CH11" s="55">
        <v>37.299999999999983</v>
      </c>
      <c r="CI11" s="56">
        <v>65</v>
      </c>
      <c r="CJ11" s="46">
        <v>31.000000000000004</v>
      </c>
      <c r="CK11" s="47">
        <v>2.1999999999999922</v>
      </c>
      <c r="CL11" s="59">
        <v>2.6000000000000085</v>
      </c>
      <c r="CM11" s="60">
        <v>3.1999999999999957</v>
      </c>
      <c r="CN11" s="55">
        <v>27.099999999999994</v>
      </c>
      <c r="CO11" s="47">
        <v>6.0000000000000142</v>
      </c>
      <c r="CP11" s="4">
        <v>23.09999999999998</v>
      </c>
      <c r="CQ11" s="55">
        <v>1.8000000000000114</v>
      </c>
      <c r="CR11" s="55">
        <v>23.200000000000003</v>
      </c>
      <c r="CS11" s="55">
        <v>14.799999999999997</v>
      </c>
      <c r="CT11" s="55">
        <v>3.5999999999999943</v>
      </c>
      <c r="CU11" s="4">
        <v>100.30000000000001</v>
      </c>
      <c r="CV11" s="61">
        <v>1</v>
      </c>
      <c r="CW11" s="59">
        <v>2.1000000000000005</v>
      </c>
      <c r="CX11" s="59">
        <v>6.3999999999999995</v>
      </c>
      <c r="CY11" s="48">
        <v>6.8000000000000007</v>
      </c>
      <c r="CZ11" s="56">
        <v>46.2</v>
      </c>
      <c r="DA11" s="55">
        <v>5.2999999999999972</v>
      </c>
      <c r="DB11" s="48">
        <v>8.7999999999999972</v>
      </c>
      <c r="DC11" s="62">
        <v>50.599999999999994</v>
      </c>
      <c r="DD11" s="55">
        <v>-1.0999999999999801</v>
      </c>
      <c r="DE11" s="55">
        <v>31.700000000000003</v>
      </c>
      <c r="DF11" s="4">
        <v>43.199999999999989</v>
      </c>
      <c r="DG11" s="63">
        <v>77.699999999999989</v>
      </c>
      <c r="DH11" s="46">
        <v>36.700000000000003</v>
      </c>
      <c r="DI11" s="44">
        <v>7.9000000000000057</v>
      </c>
      <c r="DJ11" s="60">
        <v>13.599999999999994</v>
      </c>
      <c r="DK11" s="64">
        <v>10</v>
      </c>
      <c r="DL11" s="60">
        <v>20.499999999999986</v>
      </c>
      <c r="DM11" s="65">
        <v>11.700000000000003</v>
      </c>
      <c r="DN11" s="55">
        <v>32.799999999999983</v>
      </c>
      <c r="DO11" s="55">
        <v>11.700000000000017</v>
      </c>
      <c r="DP11" s="72">
        <v>51.900000000000006</v>
      </c>
      <c r="DQ11" s="4">
        <v>18.299999999999983</v>
      </c>
      <c r="DR11" s="55">
        <v>16.800000000000011</v>
      </c>
      <c r="DS11" s="55">
        <v>83.69999999999996</v>
      </c>
      <c r="DT11" s="58">
        <v>3.1999999999999997</v>
      </c>
      <c r="DU11" s="55">
        <v>15.900000000000002</v>
      </c>
      <c r="DV11" s="4">
        <v>9.1000000000000014</v>
      </c>
      <c r="DW11" s="66">
        <v>9.2999999999999972</v>
      </c>
      <c r="DX11" s="55">
        <v>28.200000000000003</v>
      </c>
      <c r="DY11" s="55">
        <v>15.499999999999986</v>
      </c>
      <c r="DZ11" s="55">
        <v>19.600000000000009</v>
      </c>
      <c r="EA11" s="6">
        <v>20.599999999999994</v>
      </c>
      <c r="EB11" s="6">
        <v>16.799999999999997</v>
      </c>
      <c r="EC11" s="55">
        <v>15.300000000000011</v>
      </c>
      <c r="ED11" s="55">
        <v>20</v>
      </c>
      <c r="EE11" s="67">
        <v>123.30000000000001</v>
      </c>
      <c r="EF11" s="73">
        <v>38.700000000000003</v>
      </c>
      <c r="EG11" s="74">
        <v>13.299999999999997</v>
      </c>
      <c r="EH11" s="75">
        <v>22.5</v>
      </c>
      <c r="EI11" s="75">
        <v>12.5</v>
      </c>
      <c r="EJ11" s="75">
        <v>54.099999999999994</v>
      </c>
      <c r="EK11" s="75">
        <v>17.900000000000006</v>
      </c>
      <c r="EL11" s="75">
        <v>11.800000000000011</v>
      </c>
      <c r="EM11" s="40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</row>
    <row r="12" spans="1:167" s="3" customFormat="1" ht="15" x14ac:dyDescent="0.2">
      <c r="A12" s="5">
        <v>260.30000000000018</v>
      </c>
      <c r="B12" s="42" t="s">
        <v>31</v>
      </c>
      <c r="C12" s="43">
        <v>14</v>
      </c>
      <c r="D12" s="44">
        <v>16</v>
      </c>
      <c r="E12" s="44">
        <v>17</v>
      </c>
      <c r="F12" s="44">
        <v>140.1</v>
      </c>
      <c r="G12" s="44">
        <v>18.7</v>
      </c>
      <c r="H12" s="44">
        <v>36</v>
      </c>
      <c r="I12" s="45">
        <v>27.7</v>
      </c>
      <c r="J12" s="45">
        <v>20.6</v>
      </c>
      <c r="K12" s="45">
        <v>47.7</v>
      </c>
      <c r="L12" s="45">
        <v>28.1</v>
      </c>
      <c r="M12" s="45">
        <v>21.4</v>
      </c>
      <c r="N12" s="45">
        <v>35.500000000000057</v>
      </c>
      <c r="O12" s="44">
        <v>57.4</v>
      </c>
      <c r="P12" s="46">
        <v>69.8</v>
      </c>
      <c r="Q12" s="44">
        <v>29.1</v>
      </c>
      <c r="R12" s="47">
        <v>60.1</v>
      </c>
      <c r="S12" s="48">
        <v>15.1</v>
      </c>
      <c r="T12" s="47">
        <v>25.1</v>
      </c>
      <c r="U12" s="47">
        <v>17</v>
      </c>
      <c r="V12" s="47">
        <v>18.7</v>
      </c>
      <c r="W12" s="47">
        <v>25.1</v>
      </c>
      <c r="X12" s="47">
        <v>20.3</v>
      </c>
      <c r="Y12" s="47">
        <v>41.200000000000102</v>
      </c>
      <c r="Z12" s="44">
        <v>10.499999999999943</v>
      </c>
      <c r="AA12" s="44">
        <v>20.399999999999999</v>
      </c>
      <c r="AB12" s="46">
        <f>[1]StatementII!$D$13</f>
        <v>21.200000000000003</v>
      </c>
      <c r="AC12" s="48">
        <v>53.7</v>
      </c>
      <c r="AD12" s="47">
        <v>52</v>
      </c>
      <c r="AE12" s="49">
        <v>29.4</v>
      </c>
      <c r="AF12" s="44">
        <v>28.2</v>
      </c>
      <c r="AG12" s="47">
        <v>31.1</v>
      </c>
      <c r="AH12" s="47">
        <v>27.7</v>
      </c>
      <c r="AI12" s="50">
        <v>13.5</v>
      </c>
      <c r="AJ12" s="47">
        <v>15.9</v>
      </c>
      <c r="AK12" s="47">
        <v>32.1</v>
      </c>
      <c r="AL12" s="47">
        <v>27.6</v>
      </c>
      <c r="AM12" s="51">
        <v>26.6</v>
      </c>
      <c r="AN12" s="46">
        <v>13.4</v>
      </c>
      <c r="AO12" s="48">
        <v>16.7</v>
      </c>
      <c r="AP12" s="48">
        <v>24.7</v>
      </c>
      <c r="AQ12" s="47">
        <v>18.2</v>
      </c>
      <c r="AR12" s="47">
        <v>17.5</v>
      </c>
      <c r="AS12" s="48">
        <v>20.100000000000001</v>
      </c>
      <c r="AT12" s="52">
        <v>29</v>
      </c>
      <c r="AU12" s="48">
        <v>19</v>
      </c>
      <c r="AV12" s="45">
        <v>28.3</v>
      </c>
      <c r="AW12" s="48">
        <v>16.7</v>
      </c>
      <c r="AX12" s="48">
        <v>35.6</v>
      </c>
      <c r="AY12" s="53">
        <v>128.4</v>
      </c>
      <c r="AZ12" s="54">
        <v>11.700000000000001</v>
      </c>
      <c r="BA12" s="47">
        <v>16.299999999999997</v>
      </c>
      <c r="BB12" s="49">
        <v>20.399999999999999</v>
      </c>
      <c r="BC12" s="4">
        <v>83.700000000000017</v>
      </c>
      <c r="BD12" s="55">
        <v>12.999999999999972</v>
      </c>
      <c r="BE12" s="56">
        <v>17.900000000000006</v>
      </c>
      <c r="BF12" s="55">
        <v>20.199999999999989</v>
      </c>
      <c r="BG12" s="56">
        <v>32.200000000000003</v>
      </c>
      <c r="BH12" s="4">
        <v>29.700000000000017</v>
      </c>
      <c r="BI12" s="55">
        <v>32.599999999999966</v>
      </c>
      <c r="BJ12" s="4">
        <v>29.299999999999955</v>
      </c>
      <c r="BK12" s="4">
        <v>50.700000000000102</v>
      </c>
      <c r="BL12" s="57">
        <v>29.7</v>
      </c>
      <c r="BM12" s="4">
        <v>26.3</v>
      </c>
      <c r="BN12" s="4">
        <v>24.500000000000014</v>
      </c>
      <c r="BO12" s="4">
        <v>15.599999999999994</v>
      </c>
      <c r="BP12" s="56">
        <v>20.799999999999997</v>
      </c>
      <c r="BQ12" s="56">
        <v>48.699999999999989</v>
      </c>
      <c r="BR12" s="55">
        <v>22</v>
      </c>
      <c r="BS12" s="55">
        <v>21.800000000000011</v>
      </c>
      <c r="BT12" s="55">
        <v>24</v>
      </c>
      <c r="BU12" s="4">
        <v>28.200000000000017</v>
      </c>
      <c r="BV12" s="4">
        <v>22.099999999999966</v>
      </c>
      <c r="BW12" s="56">
        <v>40.000000000000057</v>
      </c>
      <c r="BX12" s="58">
        <v>37.500000000000007</v>
      </c>
      <c r="BY12" s="55">
        <v>19.29999999999999</v>
      </c>
      <c r="BZ12" s="55">
        <v>18.099999999999994</v>
      </c>
      <c r="CA12" s="4">
        <v>15.40000000000002</v>
      </c>
      <c r="CB12" s="4">
        <v>54.599999999999994</v>
      </c>
      <c r="CC12" s="55">
        <v>21.5</v>
      </c>
      <c r="CD12" s="55">
        <v>30.5</v>
      </c>
      <c r="CE12" s="55">
        <v>123.49999999999997</v>
      </c>
      <c r="CF12" s="4">
        <v>16.700000000000045</v>
      </c>
      <c r="CG12" s="55">
        <v>26.300000000000011</v>
      </c>
      <c r="CH12" s="55">
        <v>29.499999999999943</v>
      </c>
      <c r="CI12" s="56">
        <v>31.199999999999989</v>
      </c>
      <c r="CJ12" s="46">
        <v>29.6</v>
      </c>
      <c r="CK12" s="47">
        <v>10.899999999999999</v>
      </c>
      <c r="CL12" s="59">
        <v>16.100000000000001</v>
      </c>
      <c r="CM12" s="60">
        <v>18.20000000000001</v>
      </c>
      <c r="CN12" s="55">
        <v>19.499999999999972</v>
      </c>
      <c r="CO12" s="47">
        <v>22.600000000000009</v>
      </c>
      <c r="CP12" s="4">
        <v>34.700000000000003</v>
      </c>
      <c r="CQ12" s="55">
        <v>42.199999999999989</v>
      </c>
      <c r="CR12" s="55">
        <v>20.5</v>
      </c>
      <c r="CS12" s="55">
        <v>17.900000000000006</v>
      </c>
      <c r="CT12" s="55">
        <v>17.800000000000011</v>
      </c>
      <c r="CU12" s="4">
        <v>62.900000000000034</v>
      </c>
      <c r="CV12" s="61">
        <v>15.7</v>
      </c>
      <c r="CW12" s="59">
        <v>15.900000000000002</v>
      </c>
      <c r="CX12" s="59">
        <v>21.499999999999993</v>
      </c>
      <c r="CY12" s="48">
        <v>43.300000000000011</v>
      </c>
      <c r="CZ12" s="56">
        <v>14</v>
      </c>
      <c r="DA12" s="55">
        <v>16</v>
      </c>
      <c r="DB12" s="48">
        <v>17.5</v>
      </c>
      <c r="DC12" s="62">
        <v>15.599999999999994</v>
      </c>
      <c r="DD12" s="55">
        <v>37.699999999999989</v>
      </c>
      <c r="DE12" s="55">
        <v>19.500000000000057</v>
      </c>
      <c r="DF12" s="4">
        <v>16.799999999999955</v>
      </c>
      <c r="DG12" s="63">
        <v>75.399999999999977</v>
      </c>
      <c r="DH12" s="46">
        <v>16.299999999999997</v>
      </c>
      <c r="DI12" s="44">
        <v>21.1</v>
      </c>
      <c r="DJ12" s="60">
        <v>27.1</v>
      </c>
      <c r="DK12" s="64">
        <v>31.5</v>
      </c>
      <c r="DL12" s="60">
        <v>20.900000000000006</v>
      </c>
      <c r="DM12" s="65">
        <v>29.099999999999994</v>
      </c>
      <c r="DN12" s="55">
        <v>21.899999999999977</v>
      </c>
      <c r="DO12" s="55">
        <v>24.5</v>
      </c>
      <c r="DP12" s="72">
        <v>33.700000000000045</v>
      </c>
      <c r="DQ12" s="4">
        <v>18.5</v>
      </c>
      <c r="DR12" s="55">
        <v>18</v>
      </c>
      <c r="DS12" s="55">
        <v>42.699999999999989</v>
      </c>
      <c r="DT12" s="58">
        <v>17.3</v>
      </c>
      <c r="DU12" s="55">
        <v>25.099999999999998</v>
      </c>
      <c r="DV12" s="4">
        <v>23.199999999999996</v>
      </c>
      <c r="DW12" s="66">
        <v>16.700000000000003</v>
      </c>
      <c r="DX12" s="55">
        <v>16.599999999999994</v>
      </c>
      <c r="DY12" s="55">
        <v>31.600000000000009</v>
      </c>
      <c r="DZ12" s="55">
        <v>20.300000000000011</v>
      </c>
      <c r="EA12" s="6">
        <v>19.5</v>
      </c>
      <c r="EB12" s="6">
        <v>33.199999999999989</v>
      </c>
      <c r="EC12" s="55">
        <v>26.599999999999966</v>
      </c>
      <c r="ED12" s="55">
        <v>18.900000000000091</v>
      </c>
      <c r="EE12" s="67">
        <v>47.399999999999977</v>
      </c>
      <c r="EF12" s="73">
        <v>22.5</v>
      </c>
      <c r="EG12" s="74">
        <v>18</v>
      </c>
      <c r="EH12" s="75">
        <v>37.400000000000006</v>
      </c>
      <c r="EI12" s="75">
        <v>21.900000000000006</v>
      </c>
      <c r="EJ12" s="75">
        <v>21.099999999999994</v>
      </c>
      <c r="EK12" s="75">
        <v>107.9</v>
      </c>
      <c r="EL12" s="75">
        <v>35.399999999999977</v>
      </c>
      <c r="EM12" s="40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</row>
    <row r="13" spans="1:167" s="3" customFormat="1" ht="15" x14ac:dyDescent="0.2">
      <c r="A13" s="5">
        <v>69.100000000000023</v>
      </c>
      <c r="B13" s="27" t="s">
        <v>32</v>
      </c>
      <c r="C13" s="28">
        <v>2</v>
      </c>
      <c r="D13" s="29">
        <f>SUM(D14,D15:D20)</f>
        <v>132</v>
      </c>
      <c r="E13" s="29">
        <f t="shared" ref="E13:AA13" si="4">SUM(E14,E15:E20)</f>
        <v>137</v>
      </c>
      <c r="F13" s="29">
        <f t="shared" si="4"/>
        <v>209.4</v>
      </c>
      <c r="G13" s="29">
        <f t="shared" si="4"/>
        <v>221.39999999999998</v>
      </c>
      <c r="H13" s="29">
        <f t="shared" si="4"/>
        <v>186.5</v>
      </c>
      <c r="I13" s="29">
        <f t="shared" si="4"/>
        <v>255.90000000000003</v>
      </c>
      <c r="J13" s="29">
        <f t="shared" si="4"/>
        <v>240.8</v>
      </c>
      <c r="K13" s="29">
        <f t="shared" si="4"/>
        <v>212.40000000000006</v>
      </c>
      <c r="L13" s="29">
        <f t="shared" si="4"/>
        <v>267.7999999999999</v>
      </c>
      <c r="M13" s="29">
        <f t="shared" si="4"/>
        <v>244.30000000000007</v>
      </c>
      <c r="N13" s="29">
        <f t="shared" si="4"/>
        <v>221.99999999999991</v>
      </c>
      <c r="O13" s="29">
        <f t="shared" si="4"/>
        <v>339.90000000000009</v>
      </c>
      <c r="P13" s="30">
        <f t="shared" si="4"/>
        <v>174.39999999999998</v>
      </c>
      <c r="Q13" s="29">
        <f t="shared" si="4"/>
        <v>198.4</v>
      </c>
      <c r="R13" s="29">
        <f t="shared" si="4"/>
        <v>328</v>
      </c>
      <c r="S13" s="29">
        <f t="shared" si="4"/>
        <v>255.89999999999998</v>
      </c>
      <c r="T13" s="29">
        <f t="shared" si="4"/>
        <v>293.60000000000002</v>
      </c>
      <c r="U13" s="29">
        <f t="shared" si="4"/>
        <v>328.30000000000007</v>
      </c>
      <c r="V13" s="29">
        <f t="shared" si="4"/>
        <v>296.19999999999993</v>
      </c>
      <c r="W13" s="29">
        <f t="shared" si="4"/>
        <v>394.30000000000007</v>
      </c>
      <c r="X13" s="29">
        <f t="shared" si="4"/>
        <v>290.30000000000007</v>
      </c>
      <c r="Y13" s="29">
        <f t="shared" si="4"/>
        <v>345.20000000000005</v>
      </c>
      <c r="Z13" s="29">
        <f t="shared" si="4"/>
        <v>422.69999999999993</v>
      </c>
      <c r="AA13" s="29">
        <f t="shared" si="4"/>
        <v>562.70000000000005</v>
      </c>
      <c r="AB13" s="76">
        <f t="shared" ref="AB13:BW13" si="5">SUM(AB14:AB20)</f>
        <v>376.8</v>
      </c>
      <c r="AC13" s="77">
        <f t="shared" si="5"/>
        <v>476.20000000000005</v>
      </c>
      <c r="AD13" s="77">
        <f t="shared" si="5"/>
        <v>407.3</v>
      </c>
      <c r="AE13" s="77">
        <f t="shared" si="5"/>
        <v>547.9</v>
      </c>
      <c r="AF13" s="77">
        <f t="shared" si="5"/>
        <v>517.6</v>
      </c>
      <c r="AG13" s="77">
        <f t="shared" si="5"/>
        <v>404.2</v>
      </c>
      <c r="AH13" s="77">
        <f t="shared" si="5"/>
        <v>490.4</v>
      </c>
      <c r="AI13" s="77">
        <f t="shared" si="5"/>
        <v>361.10000000000008</v>
      </c>
      <c r="AJ13" s="77">
        <f t="shared" si="5"/>
        <v>464.89999999999981</v>
      </c>
      <c r="AK13" s="78">
        <f t="shared" si="5"/>
        <v>488.70000000000016</v>
      </c>
      <c r="AL13" s="78">
        <f t="shared" si="5"/>
        <v>404.99999999999989</v>
      </c>
      <c r="AM13" s="33">
        <f>SUM(AM14:AM20)</f>
        <v>614.6</v>
      </c>
      <c r="AN13" s="79">
        <f t="shared" si="5"/>
        <v>280.20000000000005</v>
      </c>
      <c r="AO13" s="34">
        <f t="shared" si="5"/>
        <v>391.5</v>
      </c>
      <c r="AP13" s="34">
        <f t="shared" si="5"/>
        <v>447.29999999999995</v>
      </c>
      <c r="AQ13" s="34">
        <f t="shared" si="5"/>
        <v>472.40000000000003</v>
      </c>
      <c r="AR13" s="34">
        <f t="shared" si="5"/>
        <v>417.1</v>
      </c>
      <c r="AS13" s="34">
        <f t="shared" si="5"/>
        <v>418.9</v>
      </c>
      <c r="AT13" s="34">
        <f t="shared" si="5"/>
        <v>499</v>
      </c>
      <c r="AU13" s="34">
        <f t="shared" si="5"/>
        <v>429.9</v>
      </c>
      <c r="AV13" s="34">
        <f t="shared" si="5"/>
        <v>418.20000000000016</v>
      </c>
      <c r="AW13" s="34">
        <f t="shared" si="5"/>
        <v>468.89999999999986</v>
      </c>
      <c r="AX13" s="34">
        <f t="shared" si="5"/>
        <v>434.79999999999995</v>
      </c>
      <c r="AY13" s="34">
        <f t="shared" si="5"/>
        <v>689.00000000000011</v>
      </c>
      <c r="AZ13" s="10">
        <f t="shared" si="5"/>
        <v>298.60000000000002</v>
      </c>
      <c r="BA13" s="11">
        <f t="shared" si="5"/>
        <v>411.4</v>
      </c>
      <c r="BB13" s="11">
        <f t="shared" si="5"/>
        <v>511.50000000000006</v>
      </c>
      <c r="BC13" s="11">
        <f t="shared" si="5"/>
        <v>509.9</v>
      </c>
      <c r="BD13" s="11">
        <f t="shared" si="5"/>
        <v>484.1</v>
      </c>
      <c r="BE13" s="11">
        <f t="shared" si="5"/>
        <v>450.5</v>
      </c>
      <c r="BF13" s="11">
        <f t="shared" si="5"/>
        <v>476.99999999999989</v>
      </c>
      <c r="BG13" s="11">
        <f t="shared" si="5"/>
        <v>398.4</v>
      </c>
      <c r="BH13" s="11">
        <f t="shared" si="5"/>
        <v>424.10000000000008</v>
      </c>
      <c r="BI13" s="11">
        <f t="shared" si="5"/>
        <v>427.30000000000007</v>
      </c>
      <c r="BJ13" s="11">
        <f t="shared" si="5"/>
        <v>489.5</v>
      </c>
      <c r="BK13" s="11">
        <f t="shared" si="5"/>
        <v>584.19999999999959</v>
      </c>
      <c r="BL13" s="10">
        <f t="shared" si="5"/>
        <v>382.9</v>
      </c>
      <c r="BM13" s="11">
        <f t="shared" si="5"/>
        <v>428.8</v>
      </c>
      <c r="BN13" s="11">
        <f t="shared" si="5"/>
        <v>449.4</v>
      </c>
      <c r="BO13" s="11">
        <f t="shared" si="5"/>
        <v>592.20000000000016</v>
      </c>
      <c r="BP13" s="11">
        <f t="shared" si="5"/>
        <v>422.69999999999993</v>
      </c>
      <c r="BQ13" s="11">
        <f t="shared" si="5"/>
        <v>388.69999999999993</v>
      </c>
      <c r="BR13" s="11">
        <f t="shared" si="5"/>
        <v>467.90000000000015</v>
      </c>
      <c r="BS13" s="11">
        <f t="shared" si="5"/>
        <v>485.89999999999992</v>
      </c>
      <c r="BT13" s="11">
        <f t="shared" si="5"/>
        <v>426.19999999999987</v>
      </c>
      <c r="BU13" s="11">
        <f t="shared" si="5"/>
        <v>565.9000000000002</v>
      </c>
      <c r="BV13" s="11">
        <f t="shared" si="5"/>
        <v>435.1</v>
      </c>
      <c r="BW13" s="11">
        <f t="shared" si="5"/>
        <v>881.19999999999982</v>
      </c>
      <c r="BX13" s="10">
        <f t="shared" ref="BX13:CT13" si="6">SUM(BX14:BX20)</f>
        <v>456.09999999999997</v>
      </c>
      <c r="BY13" s="11">
        <f t="shared" si="6"/>
        <v>481.09999999999997</v>
      </c>
      <c r="BZ13" s="11">
        <f t="shared" si="6"/>
        <v>505.1</v>
      </c>
      <c r="CA13" s="11">
        <f t="shared" si="6"/>
        <v>536.1</v>
      </c>
      <c r="CB13" s="11">
        <f t="shared" si="6"/>
        <v>522.30000000000007</v>
      </c>
      <c r="CC13" s="11">
        <f t="shared" si="6"/>
        <v>471.59999999999997</v>
      </c>
      <c r="CD13" s="11">
        <f t="shared" si="6"/>
        <v>661.3</v>
      </c>
      <c r="CE13" s="11">
        <f t="shared" si="6"/>
        <v>623.69999999999982</v>
      </c>
      <c r="CF13" s="11">
        <f t="shared" si="6"/>
        <v>606.00000000000034</v>
      </c>
      <c r="CG13" s="11">
        <f t="shared" si="6"/>
        <v>596.6999999999997</v>
      </c>
      <c r="CH13" s="11">
        <f t="shared" si="6"/>
        <v>434.4</v>
      </c>
      <c r="CI13" s="11">
        <f t="shared" si="6"/>
        <v>747.1</v>
      </c>
      <c r="CJ13" s="10">
        <f t="shared" si="6"/>
        <v>480.6</v>
      </c>
      <c r="CK13" s="11">
        <f t="shared" si="6"/>
        <v>439.7</v>
      </c>
      <c r="CL13" s="11">
        <f t="shared" si="6"/>
        <v>434.4</v>
      </c>
      <c r="CM13" s="11">
        <f t="shared" si="6"/>
        <v>532.9</v>
      </c>
      <c r="CN13" s="11">
        <f t="shared" si="6"/>
        <v>453.90000000000003</v>
      </c>
      <c r="CO13" s="11">
        <f t="shared" si="6"/>
        <v>477.60000000000008</v>
      </c>
      <c r="CP13" s="11">
        <f t="shared" si="6"/>
        <v>540.19999999999982</v>
      </c>
      <c r="CQ13" s="11">
        <f t="shared" si="6"/>
        <v>479.2000000000001</v>
      </c>
      <c r="CR13" s="11">
        <f t="shared" si="6"/>
        <v>561.69999999999993</v>
      </c>
      <c r="CS13" s="11">
        <f t="shared" si="6"/>
        <v>691.59999999999991</v>
      </c>
      <c r="CT13" s="11">
        <f t="shared" si="6"/>
        <v>568.10000000000014</v>
      </c>
      <c r="CU13" s="11">
        <f>SUM(CU14:CU20)</f>
        <v>885.69999999999959</v>
      </c>
      <c r="CV13" s="10">
        <f>SUM(CV14:CV20)</f>
        <v>454.2</v>
      </c>
      <c r="CW13" s="11">
        <f>SUM(CW14:CW20)</f>
        <v>573.29999999999995</v>
      </c>
      <c r="CX13" s="11">
        <f>SUM(CX14:CX20)</f>
        <v>594.9</v>
      </c>
      <c r="CY13" s="11">
        <f t="shared" ref="CY13:EJ13" si="7">SUM(CY14:CY20)</f>
        <v>579.80000000000018</v>
      </c>
      <c r="CZ13" s="11">
        <f t="shared" si="7"/>
        <v>590.89999999999986</v>
      </c>
      <c r="DA13" s="11">
        <f t="shared" si="7"/>
        <v>599.29999999999995</v>
      </c>
      <c r="DB13" s="11">
        <f t="shared" si="7"/>
        <v>655</v>
      </c>
      <c r="DC13" s="11">
        <f t="shared" si="7"/>
        <v>556.29999999999984</v>
      </c>
      <c r="DD13" s="11">
        <f t="shared" si="7"/>
        <v>605.4000000000002</v>
      </c>
      <c r="DE13" s="11">
        <f t="shared" si="7"/>
        <v>680.10000000000014</v>
      </c>
      <c r="DF13" s="11">
        <f t="shared" si="7"/>
        <v>592.29999999999995</v>
      </c>
      <c r="DG13" s="35">
        <f t="shared" si="7"/>
        <v>997.99999999999966</v>
      </c>
      <c r="DH13" s="10">
        <f t="shared" si="7"/>
        <v>535.29999999999995</v>
      </c>
      <c r="DI13" s="11">
        <f t="shared" si="7"/>
        <v>574.70000000000005</v>
      </c>
      <c r="DJ13" s="11">
        <f t="shared" si="7"/>
        <v>655.8</v>
      </c>
      <c r="DK13" s="11">
        <f t="shared" si="7"/>
        <v>694.3</v>
      </c>
      <c r="DL13" s="11">
        <f t="shared" si="7"/>
        <v>617.90000000000009</v>
      </c>
      <c r="DM13" s="11">
        <f t="shared" si="7"/>
        <v>662.59999999999968</v>
      </c>
      <c r="DN13" s="11">
        <f t="shared" si="7"/>
        <v>776.40000000000009</v>
      </c>
      <c r="DO13" s="11">
        <f t="shared" si="7"/>
        <v>623.00000000000011</v>
      </c>
      <c r="DP13" s="11">
        <f t="shared" si="7"/>
        <v>710.20000000000016</v>
      </c>
      <c r="DQ13" s="11">
        <f t="shared" si="7"/>
        <v>713.10000000000014</v>
      </c>
      <c r="DR13" s="11">
        <f t="shared" si="7"/>
        <v>647.79999999999961</v>
      </c>
      <c r="DS13" s="11">
        <f>SUM(DS14:DS20)</f>
        <v>946.90000000000032</v>
      </c>
      <c r="DT13" s="10">
        <f t="shared" si="7"/>
        <v>598.4</v>
      </c>
      <c r="DU13" s="11">
        <f t="shared" si="7"/>
        <v>625.20000000000005</v>
      </c>
      <c r="DV13" s="11">
        <f t="shared" si="7"/>
        <v>712</v>
      </c>
      <c r="DW13" s="11">
        <f t="shared" si="7"/>
        <v>707.20000000000016</v>
      </c>
      <c r="DX13" s="11">
        <f t="shared" si="7"/>
        <v>683.39999999999986</v>
      </c>
      <c r="DY13" s="11">
        <f t="shared" si="7"/>
        <v>691.4000000000002</v>
      </c>
      <c r="DZ13" s="11">
        <f t="shared" si="7"/>
        <v>794.19999999999982</v>
      </c>
      <c r="EA13" s="11">
        <f t="shared" si="7"/>
        <v>695.20000000000039</v>
      </c>
      <c r="EB13" s="11">
        <f t="shared" si="7"/>
        <v>748.99999999999977</v>
      </c>
      <c r="EC13" s="11">
        <f t="shared" si="7"/>
        <v>828.49999999999977</v>
      </c>
      <c r="ED13" s="11">
        <f t="shared" si="7"/>
        <v>637.70000000000027</v>
      </c>
      <c r="EE13" s="80">
        <f t="shared" si="7"/>
        <v>1019.5999999999997</v>
      </c>
      <c r="EF13" s="81">
        <f t="shared" si="7"/>
        <v>638.80000000000007</v>
      </c>
      <c r="EG13" s="36">
        <f t="shared" si="7"/>
        <v>675.19999999999993</v>
      </c>
      <c r="EH13" s="36">
        <f t="shared" si="7"/>
        <v>757.3</v>
      </c>
      <c r="EI13" s="36">
        <f t="shared" si="7"/>
        <v>771.49999999999977</v>
      </c>
      <c r="EJ13" s="36">
        <f t="shared" si="7"/>
        <v>713.30000000000018</v>
      </c>
      <c r="EK13" s="36">
        <v>790.69999999999993</v>
      </c>
      <c r="EL13" s="36">
        <v>783.29999999999973</v>
      </c>
      <c r="EM13" s="40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</row>
    <row r="14" spans="1:167" s="3" customFormat="1" ht="15" x14ac:dyDescent="0.2">
      <c r="A14" s="82">
        <f>A1-A6</f>
        <v>7.8000000000012051</v>
      </c>
      <c r="B14" s="83" t="s">
        <v>33</v>
      </c>
      <c r="C14" s="43">
        <v>21</v>
      </c>
      <c r="D14" s="44">
        <v>28.6</v>
      </c>
      <c r="E14" s="44">
        <v>32.4</v>
      </c>
      <c r="F14" s="44">
        <v>35.6</v>
      </c>
      <c r="G14" s="44">
        <v>34.6</v>
      </c>
      <c r="H14" s="44">
        <v>35.799999999999997</v>
      </c>
      <c r="I14" s="45">
        <v>39.799999999999997</v>
      </c>
      <c r="J14" s="45">
        <v>36.1</v>
      </c>
      <c r="K14" s="45">
        <v>37.700000000000003</v>
      </c>
      <c r="L14" s="45">
        <v>38.699999999999932</v>
      </c>
      <c r="M14" s="45">
        <v>40.6</v>
      </c>
      <c r="N14" s="45">
        <v>39.4</v>
      </c>
      <c r="O14" s="44">
        <v>52.2</v>
      </c>
      <c r="P14" s="46">
        <v>36.799999999999997</v>
      </c>
      <c r="Q14" s="48">
        <v>41.6</v>
      </c>
      <c r="R14" s="48">
        <v>43.1</v>
      </c>
      <c r="S14" s="48">
        <v>43</v>
      </c>
      <c r="T14" s="47">
        <v>43.6</v>
      </c>
      <c r="U14" s="47">
        <v>46.9</v>
      </c>
      <c r="V14" s="47">
        <v>45.5</v>
      </c>
      <c r="W14" s="47">
        <v>44.9</v>
      </c>
      <c r="X14" s="47">
        <v>48.800000000000068</v>
      </c>
      <c r="Y14" s="47">
        <v>51.7</v>
      </c>
      <c r="Z14" s="44">
        <v>62.89999999999992</v>
      </c>
      <c r="AA14" s="44">
        <v>94.7</v>
      </c>
      <c r="AB14" s="46">
        <f>[1]StatementII!$D$15</f>
        <v>86.3</v>
      </c>
      <c r="AC14" s="47">
        <v>63.2</v>
      </c>
      <c r="AD14" s="47">
        <v>66.400000000000006</v>
      </c>
      <c r="AE14" s="49">
        <v>72.599999999999994</v>
      </c>
      <c r="AF14" s="47">
        <v>75.3</v>
      </c>
      <c r="AG14" s="47">
        <v>88.7</v>
      </c>
      <c r="AH14" s="47">
        <v>73.400000000000006</v>
      </c>
      <c r="AI14" s="84">
        <v>77.5</v>
      </c>
      <c r="AJ14" s="47">
        <v>72.599999999999994</v>
      </c>
      <c r="AK14" s="47">
        <v>70.7</v>
      </c>
      <c r="AL14" s="47">
        <v>73.699999999999932</v>
      </c>
      <c r="AM14" s="51">
        <v>92.7</v>
      </c>
      <c r="AN14" s="46">
        <v>77.400000000000006</v>
      </c>
      <c r="AO14" s="47">
        <v>71.900000000000006</v>
      </c>
      <c r="AP14" s="45">
        <v>74.8</v>
      </c>
      <c r="AQ14" s="47">
        <v>80.3</v>
      </c>
      <c r="AR14" s="47">
        <v>77.2</v>
      </c>
      <c r="AS14" s="47">
        <v>76.8</v>
      </c>
      <c r="AT14" s="85">
        <v>77</v>
      </c>
      <c r="AU14" s="47">
        <v>74.900000000000006</v>
      </c>
      <c r="AV14" s="47">
        <v>74.900000000000091</v>
      </c>
      <c r="AW14" s="47">
        <v>73.900000000000006</v>
      </c>
      <c r="AX14" s="47">
        <v>79.5</v>
      </c>
      <c r="AY14" s="86">
        <v>103</v>
      </c>
      <c r="AZ14" s="54">
        <v>74.8</v>
      </c>
      <c r="BA14" s="47">
        <v>75.899999999999991</v>
      </c>
      <c r="BB14" s="49">
        <v>82.300000000000011</v>
      </c>
      <c r="BC14" s="4">
        <v>82.100000000000023</v>
      </c>
      <c r="BD14" s="55">
        <v>79.399999999999977</v>
      </c>
      <c r="BE14" s="56">
        <v>96.5</v>
      </c>
      <c r="BF14" s="55">
        <v>80.799999999999955</v>
      </c>
      <c r="BG14" s="56">
        <v>77.599999999999994</v>
      </c>
      <c r="BH14" s="4">
        <v>79.200000000000045</v>
      </c>
      <c r="BI14" s="55">
        <v>77.399999999999977</v>
      </c>
      <c r="BJ14" s="4">
        <v>84.600000000000023</v>
      </c>
      <c r="BK14" s="4">
        <v>102.89999999999998</v>
      </c>
      <c r="BL14" s="57">
        <v>76.5</v>
      </c>
      <c r="BM14" s="4">
        <v>80</v>
      </c>
      <c r="BN14" s="4">
        <v>81.900000000000006</v>
      </c>
      <c r="BO14" s="4">
        <v>85.4</v>
      </c>
      <c r="BP14" s="56">
        <v>99.399999999999977</v>
      </c>
      <c r="BQ14" s="4">
        <v>83.600000000000023</v>
      </c>
      <c r="BR14" s="55">
        <v>82.699999999999989</v>
      </c>
      <c r="BS14" s="55">
        <v>80.799999999999955</v>
      </c>
      <c r="BT14" s="55">
        <v>78.100000000000023</v>
      </c>
      <c r="BU14" s="4">
        <v>78.800000000000068</v>
      </c>
      <c r="BV14" s="4">
        <v>82.299999999999955</v>
      </c>
      <c r="BW14" s="56">
        <v>103</v>
      </c>
      <c r="BX14" s="58">
        <v>74.900000000000006</v>
      </c>
      <c r="BY14" s="55">
        <v>79.199999999999989</v>
      </c>
      <c r="BZ14" s="55">
        <v>82</v>
      </c>
      <c r="CA14" s="4">
        <v>85.9</v>
      </c>
      <c r="CB14" s="4">
        <v>82.100000000000023</v>
      </c>
      <c r="CC14" s="55">
        <v>85.099999999999966</v>
      </c>
      <c r="CD14" s="55">
        <v>83.599999999999966</v>
      </c>
      <c r="CE14" s="55">
        <v>85.700000000000045</v>
      </c>
      <c r="CF14" s="4">
        <v>89.700000000000045</v>
      </c>
      <c r="CG14" s="55">
        <v>95.799999999999955</v>
      </c>
      <c r="CH14" s="55">
        <v>89.299999999999955</v>
      </c>
      <c r="CI14" s="56">
        <v>116.10000000000014</v>
      </c>
      <c r="CJ14" s="46">
        <v>81.8</v>
      </c>
      <c r="CK14" s="47">
        <v>88.2</v>
      </c>
      <c r="CL14" s="56">
        <v>93.600000000000023</v>
      </c>
      <c r="CM14" s="60">
        <v>96.799999999999955</v>
      </c>
      <c r="CN14" s="55">
        <v>95.5</v>
      </c>
      <c r="CO14" s="47">
        <v>93.800000000000068</v>
      </c>
      <c r="CP14" s="4">
        <v>96.299999999999955</v>
      </c>
      <c r="CQ14" s="55">
        <v>98.600000000000023</v>
      </c>
      <c r="CR14" s="55">
        <v>97.799999999999955</v>
      </c>
      <c r="CS14" s="55">
        <v>99.600000000000023</v>
      </c>
      <c r="CT14" s="55">
        <v>113.70000000000005</v>
      </c>
      <c r="CU14" s="4">
        <v>131.89999999999986</v>
      </c>
      <c r="CV14" s="61">
        <v>98</v>
      </c>
      <c r="CW14" s="59">
        <v>99.5</v>
      </c>
      <c r="CX14" s="59">
        <v>102.5</v>
      </c>
      <c r="CY14" s="48">
        <v>107.30000000000001</v>
      </c>
      <c r="CZ14" s="4">
        <v>103.30000000000001</v>
      </c>
      <c r="DA14" s="55">
        <v>108.29999999999995</v>
      </c>
      <c r="DB14" s="48">
        <v>116</v>
      </c>
      <c r="DC14" s="62">
        <v>104.89999999999998</v>
      </c>
      <c r="DD14" s="55">
        <v>105.80000000000007</v>
      </c>
      <c r="DE14" s="55">
        <v>103.69999999999993</v>
      </c>
      <c r="DF14" s="4">
        <v>106</v>
      </c>
      <c r="DG14" s="63">
        <v>140.90000000000009</v>
      </c>
      <c r="DH14" s="46">
        <v>107.5</v>
      </c>
      <c r="DI14" s="44">
        <v>108.30000000000001</v>
      </c>
      <c r="DJ14" s="60">
        <v>114.39999999999998</v>
      </c>
      <c r="DK14" s="64">
        <v>116.5</v>
      </c>
      <c r="DL14" s="60">
        <v>110.59999999999997</v>
      </c>
      <c r="DM14" s="65">
        <v>112.5</v>
      </c>
      <c r="DN14" s="55">
        <v>113.10000000000002</v>
      </c>
      <c r="DO14" s="55">
        <v>108.60000000000002</v>
      </c>
      <c r="DP14" s="56">
        <v>116.60000000000002</v>
      </c>
      <c r="DQ14" s="87">
        <v>111.10000000000002</v>
      </c>
      <c r="DR14" s="55">
        <v>117.89999999999986</v>
      </c>
      <c r="DS14" s="55">
        <v>139.70000000000005</v>
      </c>
      <c r="DT14" s="88">
        <v>112.5</v>
      </c>
      <c r="DU14" s="55">
        <v>113.69999999999999</v>
      </c>
      <c r="DV14" s="4">
        <v>120.90000000000003</v>
      </c>
      <c r="DW14" s="66">
        <v>124.39999999999998</v>
      </c>
      <c r="DX14" s="55">
        <v>114.60000000000002</v>
      </c>
      <c r="DY14" s="55">
        <v>123.89999999999998</v>
      </c>
      <c r="DZ14" s="55">
        <v>119.5</v>
      </c>
      <c r="EA14" s="5">
        <v>122.60000000000002</v>
      </c>
      <c r="EB14" s="5">
        <v>122.60000000000002</v>
      </c>
      <c r="EC14" s="89">
        <v>127.70000000000005</v>
      </c>
      <c r="ED14" s="55">
        <v>115.09999999999991</v>
      </c>
      <c r="EE14" s="67">
        <v>134.79999999999995</v>
      </c>
      <c r="EF14" s="90">
        <v>110.8</v>
      </c>
      <c r="EG14" s="44">
        <v>111.89999999999999</v>
      </c>
      <c r="EH14" s="55">
        <v>112.80000000000001</v>
      </c>
      <c r="EI14" s="55">
        <v>120.5</v>
      </c>
      <c r="EJ14" s="55">
        <v>111.60000000000002</v>
      </c>
      <c r="EK14" s="55">
        <v>114.69999999999993</v>
      </c>
      <c r="EL14" s="55">
        <v>112.90000000000009</v>
      </c>
      <c r="EM14" s="40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</row>
    <row r="15" spans="1:167" s="3" customFormat="1" ht="15" x14ac:dyDescent="0.2">
      <c r="A15" s="75">
        <f>A16-A17</f>
        <v>53.999999999999972</v>
      </c>
      <c r="B15" s="42" t="s">
        <v>34</v>
      </c>
      <c r="C15" s="43">
        <v>22</v>
      </c>
      <c r="D15" s="44">
        <v>20.8</v>
      </c>
      <c r="E15" s="44">
        <v>32.200000000000003</v>
      </c>
      <c r="F15" s="44">
        <v>60.3</v>
      </c>
      <c r="G15" s="44">
        <v>82.9</v>
      </c>
      <c r="H15" s="44">
        <v>40.799999999999997</v>
      </c>
      <c r="I15" s="45">
        <v>65.5</v>
      </c>
      <c r="J15" s="45">
        <v>49.5</v>
      </c>
      <c r="K15" s="45">
        <v>54.2</v>
      </c>
      <c r="L15" s="45">
        <v>48.4</v>
      </c>
      <c r="M15" s="45">
        <v>71.5</v>
      </c>
      <c r="N15" s="45">
        <v>47.8</v>
      </c>
      <c r="O15" s="44">
        <v>104.6</v>
      </c>
      <c r="P15" s="46">
        <v>29.5</v>
      </c>
      <c r="Q15" s="48">
        <v>36.299999999999997</v>
      </c>
      <c r="R15" s="48">
        <v>158</v>
      </c>
      <c r="S15" s="48">
        <v>97.6</v>
      </c>
      <c r="T15" s="47">
        <v>131.9</v>
      </c>
      <c r="U15" s="47">
        <v>151.30000000000001</v>
      </c>
      <c r="V15" s="47">
        <v>113.4</v>
      </c>
      <c r="W15" s="47">
        <v>228.2</v>
      </c>
      <c r="X15" s="47">
        <v>124.7</v>
      </c>
      <c r="Y15" s="47">
        <v>140.80000000000001</v>
      </c>
      <c r="Z15" s="44">
        <v>150.4</v>
      </c>
      <c r="AA15" s="44">
        <v>121.7</v>
      </c>
      <c r="AB15" s="46">
        <f>[1]StatementII!$D$16</f>
        <v>128.5</v>
      </c>
      <c r="AC15" s="47">
        <v>194.4</v>
      </c>
      <c r="AD15" s="47">
        <v>142.80000000000001</v>
      </c>
      <c r="AE15" s="49">
        <v>189.6</v>
      </c>
      <c r="AF15" s="47">
        <v>200.7</v>
      </c>
      <c r="AG15" s="47">
        <v>103</v>
      </c>
      <c r="AH15" s="47">
        <v>133.19999999999999</v>
      </c>
      <c r="AI15" s="84">
        <v>110.7</v>
      </c>
      <c r="AJ15" s="47">
        <v>79.199999999999818</v>
      </c>
      <c r="AK15" s="47">
        <v>76.100000000000136</v>
      </c>
      <c r="AL15" s="47">
        <v>58.2</v>
      </c>
      <c r="AM15" s="51">
        <v>92.3</v>
      </c>
      <c r="AN15" s="46">
        <v>31.7</v>
      </c>
      <c r="AO15" s="47">
        <v>63.8</v>
      </c>
      <c r="AP15" s="45">
        <v>72.599999999999994</v>
      </c>
      <c r="AQ15" s="47">
        <v>76.099999999999994</v>
      </c>
      <c r="AR15" s="47">
        <v>75.8</v>
      </c>
      <c r="AS15" s="47">
        <v>70.400000000000006</v>
      </c>
      <c r="AT15" s="85">
        <v>91.9</v>
      </c>
      <c r="AU15" s="47">
        <v>58.3</v>
      </c>
      <c r="AV15" s="47">
        <v>56.699999999999932</v>
      </c>
      <c r="AW15" s="47">
        <v>64.599999999999994</v>
      </c>
      <c r="AX15" s="47">
        <v>59</v>
      </c>
      <c r="AY15" s="86">
        <v>159</v>
      </c>
      <c r="AZ15" s="54">
        <v>27.4</v>
      </c>
      <c r="BA15" s="47">
        <v>50.800000000000004</v>
      </c>
      <c r="BB15" s="49">
        <v>60.600000000000009</v>
      </c>
      <c r="BC15" s="4">
        <v>76.599999999999994</v>
      </c>
      <c r="BD15" s="55">
        <v>72.900000000000006</v>
      </c>
      <c r="BE15" s="56">
        <v>61.899999999999977</v>
      </c>
      <c r="BF15" s="55">
        <v>92.699999999999989</v>
      </c>
      <c r="BG15" s="56">
        <v>58.8</v>
      </c>
      <c r="BH15" s="4">
        <v>75.400000000000034</v>
      </c>
      <c r="BI15" s="55">
        <v>84.5</v>
      </c>
      <c r="BJ15" s="4">
        <v>91.100000000000023</v>
      </c>
      <c r="BK15" s="4">
        <v>128.89999999999998</v>
      </c>
      <c r="BL15" s="57">
        <v>47.7</v>
      </c>
      <c r="BM15" s="4">
        <v>67.599999999999994</v>
      </c>
      <c r="BN15" s="4">
        <v>81.600000000000009</v>
      </c>
      <c r="BO15" s="4">
        <v>90.6</v>
      </c>
      <c r="BP15" s="56">
        <v>84.699999999999989</v>
      </c>
      <c r="BQ15" s="4">
        <v>70</v>
      </c>
      <c r="BR15" s="55">
        <v>89.500000000000057</v>
      </c>
      <c r="BS15" s="55">
        <v>95.399999999999977</v>
      </c>
      <c r="BT15" s="55">
        <v>67.299999999999955</v>
      </c>
      <c r="BU15" s="4">
        <v>78.700000000000045</v>
      </c>
      <c r="BV15" s="4">
        <v>86.399999999999977</v>
      </c>
      <c r="BW15" s="56">
        <v>129.5</v>
      </c>
      <c r="BX15" s="58">
        <v>51</v>
      </c>
      <c r="BY15" s="55">
        <v>90.4</v>
      </c>
      <c r="BZ15" s="55">
        <v>117.1</v>
      </c>
      <c r="CA15" s="4">
        <v>97.699999999999989</v>
      </c>
      <c r="CB15" s="4">
        <v>101.30000000000001</v>
      </c>
      <c r="CC15" s="55">
        <v>86</v>
      </c>
      <c r="CD15" s="55">
        <v>91.600000000000023</v>
      </c>
      <c r="CE15" s="55">
        <v>92.100000000000023</v>
      </c>
      <c r="CF15" s="4">
        <v>91.199999999999932</v>
      </c>
      <c r="CG15" s="55">
        <v>66.300000000000068</v>
      </c>
      <c r="CH15" s="55">
        <v>45.599999999999909</v>
      </c>
      <c r="CI15" s="56">
        <v>130.70000000000005</v>
      </c>
      <c r="CJ15" s="46">
        <v>29</v>
      </c>
      <c r="CK15" s="47">
        <v>43.2</v>
      </c>
      <c r="CL15" s="56">
        <v>58.8</v>
      </c>
      <c r="CM15" s="60">
        <v>58.199999999999989</v>
      </c>
      <c r="CN15" s="55">
        <v>58.100000000000023</v>
      </c>
      <c r="CO15" s="47">
        <v>53</v>
      </c>
      <c r="CP15" s="4">
        <v>65.300000000000011</v>
      </c>
      <c r="CQ15" s="55">
        <v>63.799999999999955</v>
      </c>
      <c r="CR15" s="55">
        <v>69.200000000000045</v>
      </c>
      <c r="CS15" s="55">
        <v>67.899999999999977</v>
      </c>
      <c r="CT15" s="55">
        <v>74.5</v>
      </c>
      <c r="CU15" s="4">
        <v>124.79999999999995</v>
      </c>
      <c r="CV15" s="61">
        <v>41.4</v>
      </c>
      <c r="CW15" s="59">
        <v>75.300000000000011</v>
      </c>
      <c r="CX15" s="59">
        <v>58.999999999999986</v>
      </c>
      <c r="CY15" s="48">
        <v>73.700000000000017</v>
      </c>
      <c r="CZ15" s="4">
        <v>64.799999999999983</v>
      </c>
      <c r="DA15" s="55">
        <v>76.100000000000023</v>
      </c>
      <c r="DB15" s="48">
        <v>86.099999999999966</v>
      </c>
      <c r="DC15" s="62">
        <v>64.600000000000023</v>
      </c>
      <c r="DD15" s="55">
        <v>73.100000000000023</v>
      </c>
      <c r="DE15" s="55">
        <v>70.399999999999977</v>
      </c>
      <c r="DF15" s="4">
        <v>63.200000000000045</v>
      </c>
      <c r="DG15" s="63">
        <v>127.69999999999993</v>
      </c>
      <c r="DH15" s="46">
        <v>44.8</v>
      </c>
      <c r="DI15" s="44">
        <v>57.7</v>
      </c>
      <c r="DJ15" s="60">
        <v>77.800000000000011</v>
      </c>
      <c r="DK15" s="64">
        <v>76</v>
      </c>
      <c r="DL15" s="60">
        <v>76.599999999999966</v>
      </c>
      <c r="DM15" s="65">
        <v>80.300000000000011</v>
      </c>
      <c r="DN15" s="55">
        <v>89.199999999999989</v>
      </c>
      <c r="DO15" s="55">
        <v>69.5</v>
      </c>
      <c r="DP15" s="56">
        <v>77.899999999999977</v>
      </c>
      <c r="DQ15" s="87">
        <v>74.800000000000068</v>
      </c>
      <c r="DR15" s="55">
        <v>72.899999999999977</v>
      </c>
      <c r="DS15" s="55">
        <v>148.70000000000005</v>
      </c>
      <c r="DT15" s="88">
        <v>65.2</v>
      </c>
      <c r="DU15" s="55">
        <v>70.899999999999991</v>
      </c>
      <c r="DV15" s="4">
        <v>98</v>
      </c>
      <c r="DW15" s="66">
        <v>97.299999999999983</v>
      </c>
      <c r="DX15" s="55">
        <v>82.800000000000011</v>
      </c>
      <c r="DY15" s="55">
        <v>92</v>
      </c>
      <c r="DZ15" s="55">
        <v>108.19999999999999</v>
      </c>
      <c r="EA15" s="5">
        <v>78.100000000000023</v>
      </c>
      <c r="EB15" s="5">
        <v>85.200000000000045</v>
      </c>
      <c r="EC15" s="89">
        <v>128.09999999999991</v>
      </c>
      <c r="ED15" s="55">
        <v>80.300000000000068</v>
      </c>
      <c r="EE15" s="67">
        <v>131.69999999999993</v>
      </c>
      <c r="EF15" s="90">
        <v>52.7</v>
      </c>
      <c r="EG15" s="44">
        <v>80.899999999999991</v>
      </c>
      <c r="EH15" s="55">
        <v>88.5</v>
      </c>
      <c r="EI15" s="55">
        <v>114.6</v>
      </c>
      <c r="EJ15" s="55">
        <v>96.400000000000034</v>
      </c>
      <c r="EK15" s="55">
        <v>102.69999999999993</v>
      </c>
      <c r="EL15" s="55">
        <v>93.100000000000023</v>
      </c>
      <c r="EM15" s="40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</row>
    <row r="16" spans="1:167" s="3" customFormat="1" ht="15" x14ac:dyDescent="0.2">
      <c r="A16" s="5">
        <v>68.799999999999955</v>
      </c>
      <c r="B16" s="42" t="s">
        <v>35</v>
      </c>
      <c r="C16" s="43">
        <v>24</v>
      </c>
      <c r="D16" s="44">
        <v>6.2</v>
      </c>
      <c r="E16" s="44">
        <v>10.8</v>
      </c>
      <c r="F16" s="44">
        <v>10</v>
      </c>
      <c r="G16" s="44">
        <v>7.5</v>
      </c>
      <c r="H16" s="44">
        <v>4.8</v>
      </c>
      <c r="I16" s="45">
        <v>9.6999999999999993</v>
      </c>
      <c r="J16" s="45">
        <v>8.5</v>
      </c>
      <c r="K16" s="45">
        <v>10.1</v>
      </c>
      <c r="L16" s="45">
        <v>6.9000000000000057</v>
      </c>
      <c r="M16" s="45">
        <v>6.2</v>
      </c>
      <c r="N16" s="45">
        <v>6.7</v>
      </c>
      <c r="O16" s="44">
        <v>13.1</v>
      </c>
      <c r="P16" s="46">
        <v>6.3</v>
      </c>
      <c r="Q16" s="48">
        <v>11.2</v>
      </c>
      <c r="R16" s="48">
        <v>6.8</v>
      </c>
      <c r="S16" s="48">
        <v>6.5</v>
      </c>
      <c r="T16" s="47">
        <v>6.2</v>
      </c>
      <c r="U16" s="47">
        <v>11.3</v>
      </c>
      <c r="V16" s="47">
        <v>7.1</v>
      </c>
      <c r="W16" s="47">
        <v>10.1</v>
      </c>
      <c r="X16" s="47">
        <v>7.4000000000000057</v>
      </c>
      <c r="Y16" s="47">
        <v>5.8999999999999915</v>
      </c>
      <c r="Z16" s="44">
        <v>7.1000000000000085</v>
      </c>
      <c r="AA16" s="44">
        <v>11.5</v>
      </c>
      <c r="AB16" s="46">
        <f>[1]StatementII!$D$17</f>
        <v>6.6</v>
      </c>
      <c r="AC16" s="47">
        <v>10.1</v>
      </c>
      <c r="AD16" s="47">
        <v>6.5</v>
      </c>
      <c r="AE16" s="49">
        <v>5</v>
      </c>
      <c r="AF16" s="47">
        <v>6</v>
      </c>
      <c r="AG16" s="47">
        <v>11.3</v>
      </c>
      <c r="AH16" s="47">
        <v>6.9</v>
      </c>
      <c r="AI16" s="84">
        <v>9.1</v>
      </c>
      <c r="AJ16" s="47">
        <v>7.3</v>
      </c>
      <c r="AK16" s="47">
        <v>31.9</v>
      </c>
      <c r="AL16" s="47">
        <v>6.3999999999999915</v>
      </c>
      <c r="AM16" s="51">
        <v>12.2</v>
      </c>
      <c r="AN16" s="46">
        <v>8.1999999999999993</v>
      </c>
      <c r="AO16" s="47">
        <v>9.1</v>
      </c>
      <c r="AP16" s="45">
        <v>8</v>
      </c>
      <c r="AQ16" s="47">
        <v>36.5</v>
      </c>
      <c r="AR16" s="47">
        <v>5.2</v>
      </c>
      <c r="AS16" s="47">
        <v>13</v>
      </c>
      <c r="AT16" s="85">
        <v>9.5</v>
      </c>
      <c r="AU16" s="47">
        <v>9</v>
      </c>
      <c r="AV16" s="47">
        <v>10.9</v>
      </c>
      <c r="AW16" s="47">
        <v>35.799999999999997</v>
      </c>
      <c r="AX16" s="47">
        <v>9.4</v>
      </c>
      <c r="AY16" s="86">
        <v>12.6</v>
      </c>
      <c r="AZ16" s="54">
        <v>6.3000000000000007</v>
      </c>
      <c r="BA16" s="47">
        <v>12.599999999999998</v>
      </c>
      <c r="BB16" s="49">
        <v>13.200000000000003</v>
      </c>
      <c r="BC16" s="4">
        <v>40.1</v>
      </c>
      <c r="BD16" s="55">
        <v>6.8999999999999915</v>
      </c>
      <c r="BE16" s="56">
        <v>16.700000000000017</v>
      </c>
      <c r="BF16" s="55">
        <v>10.59999999999998</v>
      </c>
      <c r="BG16" s="56">
        <v>15.1</v>
      </c>
      <c r="BH16" s="4">
        <v>11.699999999999989</v>
      </c>
      <c r="BI16" s="55">
        <v>41.300000000000011</v>
      </c>
      <c r="BJ16" s="4">
        <v>11.600000000000023</v>
      </c>
      <c r="BK16" s="4">
        <v>14.599999999999966</v>
      </c>
      <c r="BL16" s="57">
        <v>10.5</v>
      </c>
      <c r="BM16" s="4">
        <v>16.5</v>
      </c>
      <c r="BN16" s="4">
        <v>14.299999999999997</v>
      </c>
      <c r="BO16" s="4">
        <v>91.3</v>
      </c>
      <c r="BP16" s="56">
        <v>11.599999999999994</v>
      </c>
      <c r="BQ16" s="4">
        <v>20.5</v>
      </c>
      <c r="BR16" s="55">
        <v>13</v>
      </c>
      <c r="BS16" s="55">
        <v>15.200000000000017</v>
      </c>
      <c r="BT16" s="55">
        <v>17.499999999999972</v>
      </c>
      <c r="BU16" s="4">
        <v>41.200000000000045</v>
      </c>
      <c r="BV16" s="4">
        <v>13.699999999999932</v>
      </c>
      <c r="BW16" s="56">
        <v>17.400000000000034</v>
      </c>
      <c r="BX16" s="58">
        <v>12.600000000000001</v>
      </c>
      <c r="BY16" s="55">
        <v>17.799999999999997</v>
      </c>
      <c r="BZ16" s="55">
        <v>18</v>
      </c>
      <c r="CA16" s="4">
        <v>43.300000000000004</v>
      </c>
      <c r="CB16" s="4">
        <v>13.100000000000009</v>
      </c>
      <c r="CC16" s="55">
        <v>20.899999999999977</v>
      </c>
      <c r="CD16" s="55">
        <v>14.900000000000006</v>
      </c>
      <c r="CE16" s="55">
        <v>13.700000000000017</v>
      </c>
      <c r="CF16" s="4">
        <v>18.300000000000011</v>
      </c>
      <c r="CG16" s="55">
        <v>46.399999999999977</v>
      </c>
      <c r="CH16" s="55">
        <v>9.9000000000000057</v>
      </c>
      <c r="CI16" s="56">
        <v>19.400000000000006</v>
      </c>
      <c r="CJ16" s="46">
        <v>18.899999999999999</v>
      </c>
      <c r="CK16" s="47">
        <v>13</v>
      </c>
      <c r="CL16" s="56">
        <v>15.600000000000001</v>
      </c>
      <c r="CM16" s="60">
        <v>44.2</v>
      </c>
      <c r="CN16" s="55">
        <v>8.6000000000000085</v>
      </c>
      <c r="CO16" s="47">
        <v>19.5</v>
      </c>
      <c r="CP16" s="4">
        <v>20</v>
      </c>
      <c r="CQ16" s="55">
        <v>12.5</v>
      </c>
      <c r="CR16" s="55">
        <v>15.599999999999994</v>
      </c>
      <c r="CS16" s="55">
        <v>39.699999999999989</v>
      </c>
      <c r="CT16" s="55">
        <v>7.2000000000000171</v>
      </c>
      <c r="CU16" s="4">
        <v>18.199999999999989</v>
      </c>
      <c r="CV16" s="61">
        <v>22</v>
      </c>
      <c r="CW16" s="59">
        <v>14.100000000000001</v>
      </c>
      <c r="CX16" s="59">
        <v>16</v>
      </c>
      <c r="CY16" s="48">
        <v>41.9</v>
      </c>
      <c r="CZ16" s="4">
        <v>6.5</v>
      </c>
      <c r="DA16" s="55">
        <v>18.799999999999997</v>
      </c>
      <c r="DB16" s="48">
        <v>22.200000000000003</v>
      </c>
      <c r="DC16" s="62">
        <v>17.099999999999994</v>
      </c>
      <c r="DD16" s="55">
        <v>20.299999999999983</v>
      </c>
      <c r="DE16" s="55">
        <v>40.100000000000023</v>
      </c>
      <c r="DF16" s="4">
        <v>7.5</v>
      </c>
      <c r="DG16" s="63">
        <v>18.400000000000006</v>
      </c>
      <c r="DH16" s="46">
        <v>29.1</v>
      </c>
      <c r="DI16" s="44">
        <v>24.5</v>
      </c>
      <c r="DJ16" s="60">
        <v>19.600000000000001</v>
      </c>
      <c r="DK16" s="64">
        <v>51.599999999999994</v>
      </c>
      <c r="DL16" s="60">
        <v>12.299999999999997</v>
      </c>
      <c r="DM16" s="65">
        <v>19.200000000000017</v>
      </c>
      <c r="DN16" s="55">
        <v>34.299999999999983</v>
      </c>
      <c r="DO16" s="55">
        <v>27.200000000000017</v>
      </c>
      <c r="DP16" s="56">
        <v>18.799999999999983</v>
      </c>
      <c r="DQ16" s="87">
        <v>55.500000000000028</v>
      </c>
      <c r="DR16" s="55">
        <v>12.899999999999977</v>
      </c>
      <c r="DS16" s="55">
        <v>21.600000000000023</v>
      </c>
      <c r="DT16" s="88">
        <v>42.1</v>
      </c>
      <c r="DU16" s="55">
        <v>31.599999999999987</v>
      </c>
      <c r="DV16" s="4">
        <v>22.900000000000006</v>
      </c>
      <c r="DW16" s="66">
        <v>55.800000000000011</v>
      </c>
      <c r="DX16" s="55">
        <v>15.699999999999989</v>
      </c>
      <c r="DY16" s="55">
        <v>27.5</v>
      </c>
      <c r="DZ16" s="55">
        <v>46.800000000000011</v>
      </c>
      <c r="EA16" s="5">
        <v>28.700000000000017</v>
      </c>
      <c r="EB16" s="5">
        <v>25.799999999999955</v>
      </c>
      <c r="EC16" s="89">
        <v>62.200000000000045</v>
      </c>
      <c r="ED16" s="55">
        <v>11.399999999999977</v>
      </c>
      <c r="EE16" s="67">
        <v>27.199999999999989</v>
      </c>
      <c r="EF16" s="90">
        <v>63.400000000000006</v>
      </c>
      <c r="EG16" s="44">
        <v>23.699999999999989</v>
      </c>
      <c r="EH16" s="55">
        <v>32.599999999999994</v>
      </c>
      <c r="EI16" s="55">
        <v>74.200000000000017</v>
      </c>
      <c r="EJ16" s="55">
        <v>7.4000000000000057</v>
      </c>
      <c r="EK16" s="55">
        <v>31.299999999999983</v>
      </c>
      <c r="EL16" s="55">
        <v>59.500000000000028</v>
      </c>
      <c r="EM16" s="40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</row>
    <row r="17" spans="1:167" s="3" customFormat="1" ht="15" x14ac:dyDescent="0.2">
      <c r="A17" s="5">
        <v>14.799999999999983</v>
      </c>
      <c r="B17" s="42" t="s">
        <v>36</v>
      </c>
      <c r="C17" s="43">
        <v>25</v>
      </c>
      <c r="D17" s="44">
        <v>13.6</v>
      </c>
      <c r="E17" s="44">
        <v>19.600000000000001</v>
      </c>
      <c r="F17" s="44">
        <v>20.6</v>
      </c>
      <c r="G17" s="44">
        <v>31.1</v>
      </c>
      <c r="H17" s="44">
        <v>30.1</v>
      </c>
      <c r="I17" s="45">
        <v>45</v>
      </c>
      <c r="J17" s="45">
        <v>37.700000000000003</v>
      </c>
      <c r="K17" s="45">
        <v>42.000000000000057</v>
      </c>
      <c r="L17" s="45">
        <v>41.699999999999932</v>
      </c>
      <c r="M17" s="45">
        <v>35.500000000000057</v>
      </c>
      <c r="N17" s="45">
        <v>37.999999999999943</v>
      </c>
      <c r="O17" s="44">
        <v>64.099999999999994</v>
      </c>
      <c r="P17" s="46">
        <v>28.5</v>
      </c>
      <c r="Q17" s="48">
        <v>27.7</v>
      </c>
      <c r="R17" s="48">
        <v>28.7</v>
      </c>
      <c r="S17" s="48">
        <v>24.1</v>
      </c>
      <c r="T17" s="47">
        <v>28.3</v>
      </c>
      <c r="U17" s="47">
        <v>27</v>
      </c>
      <c r="V17" s="47">
        <v>33.699999999999932</v>
      </c>
      <c r="W17" s="47">
        <v>19.500000000000114</v>
      </c>
      <c r="X17" s="47">
        <v>16.3</v>
      </c>
      <c r="Y17" s="47">
        <v>5.4000000000000341</v>
      </c>
      <c r="Z17" s="44">
        <v>21.3</v>
      </c>
      <c r="AA17" s="44">
        <v>6.8000000000000114</v>
      </c>
      <c r="AB17" s="46">
        <f>[1]StatementII!$D$18</f>
        <v>15.1</v>
      </c>
      <c r="AC17" s="47">
        <v>52.3</v>
      </c>
      <c r="AD17" s="47">
        <v>21.9</v>
      </c>
      <c r="AE17" s="49">
        <v>23</v>
      </c>
      <c r="AF17" s="47">
        <v>16</v>
      </c>
      <c r="AG17" s="47">
        <v>21.2</v>
      </c>
      <c r="AH17" s="47">
        <v>21.1</v>
      </c>
      <c r="AI17" s="84">
        <v>14.1</v>
      </c>
      <c r="AJ17" s="47">
        <v>34.799999999999997</v>
      </c>
      <c r="AK17" s="47">
        <v>32.200000000000003</v>
      </c>
      <c r="AL17" s="47">
        <v>28.7</v>
      </c>
      <c r="AM17" s="51">
        <v>82.1</v>
      </c>
      <c r="AN17" s="46">
        <v>12.1</v>
      </c>
      <c r="AO17" s="47">
        <v>20</v>
      </c>
      <c r="AP17" s="45">
        <v>37.5</v>
      </c>
      <c r="AQ17" s="47">
        <v>27.2</v>
      </c>
      <c r="AR17" s="47">
        <v>29.2</v>
      </c>
      <c r="AS17" s="47">
        <v>37.200000000000003</v>
      </c>
      <c r="AT17" s="85">
        <v>42.5</v>
      </c>
      <c r="AU17" s="47">
        <v>36.4</v>
      </c>
      <c r="AV17" s="47">
        <v>41</v>
      </c>
      <c r="AW17" s="47">
        <v>54.2</v>
      </c>
      <c r="AX17" s="48">
        <v>40</v>
      </c>
      <c r="AY17" s="86">
        <v>70</v>
      </c>
      <c r="AZ17" s="54">
        <v>10.8</v>
      </c>
      <c r="BA17" s="47">
        <v>14.5</v>
      </c>
      <c r="BB17" s="49">
        <v>16.099999999999998</v>
      </c>
      <c r="BC17" s="4">
        <v>14.399999999999999</v>
      </c>
      <c r="BD17" s="55">
        <v>19.100000000000009</v>
      </c>
      <c r="BE17" s="56">
        <v>17.199999999999989</v>
      </c>
      <c r="BF17" s="55">
        <v>18.800000000000011</v>
      </c>
      <c r="BG17" s="56">
        <v>16.100000000000001</v>
      </c>
      <c r="BH17" s="4">
        <v>12.400000000000006</v>
      </c>
      <c r="BI17" s="55">
        <v>19.799999999999983</v>
      </c>
      <c r="BJ17" s="4">
        <v>11.800000000000011</v>
      </c>
      <c r="BK17" s="4">
        <v>25.300000000000011</v>
      </c>
      <c r="BL17" s="57">
        <v>10.1</v>
      </c>
      <c r="BM17" s="4">
        <v>13.700000000000001</v>
      </c>
      <c r="BN17" s="4">
        <v>18.999999999999996</v>
      </c>
      <c r="BO17" s="4">
        <v>16.100000000000001</v>
      </c>
      <c r="BP17" s="56">
        <v>22.4</v>
      </c>
      <c r="BQ17" s="4">
        <v>15.700000000000003</v>
      </c>
      <c r="BR17" s="55">
        <v>17.900000000000006</v>
      </c>
      <c r="BS17" s="55">
        <v>18.099999999999994</v>
      </c>
      <c r="BT17" s="55">
        <v>10.5</v>
      </c>
      <c r="BU17" s="4">
        <v>11.800000000000011</v>
      </c>
      <c r="BV17" s="4">
        <v>14.899999999999977</v>
      </c>
      <c r="BW17" s="56">
        <v>26.5</v>
      </c>
      <c r="BX17" s="58">
        <v>32.5</v>
      </c>
      <c r="BY17" s="55">
        <v>13.299999999999997</v>
      </c>
      <c r="BZ17" s="55">
        <v>15.900000000000006</v>
      </c>
      <c r="CA17" s="4">
        <v>20.799999999999997</v>
      </c>
      <c r="CB17" s="4">
        <v>15.700000000000003</v>
      </c>
      <c r="CC17" s="55">
        <v>20.599999999999994</v>
      </c>
      <c r="CD17" s="55">
        <v>21.399999999999991</v>
      </c>
      <c r="CE17" s="55">
        <v>19.200000000000017</v>
      </c>
      <c r="CF17" s="4">
        <v>19.699999999999989</v>
      </c>
      <c r="CG17" s="55">
        <v>18.300000000000011</v>
      </c>
      <c r="CH17" s="55">
        <v>15.599999999999994</v>
      </c>
      <c r="CI17" s="56">
        <v>40.099999999999994</v>
      </c>
      <c r="CJ17" s="46">
        <v>12.8</v>
      </c>
      <c r="CK17" s="47">
        <v>25.900000000000002</v>
      </c>
      <c r="CL17" s="56">
        <v>13.199999999999996</v>
      </c>
      <c r="CM17" s="60">
        <v>19.000000000000007</v>
      </c>
      <c r="CN17" s="55">
        <v>23.5</v>
      </c>
      <c r="CO17" s="47">
        <v>14</v>
      </c>
      <c r="CP17" s="4">
        <v>23.299999999999983</v>
      </c>
      <c r="CQ17" s="55">
        <v>13.300000000000011</v>
      </c>
      <c r="CR17" s="55">
        <v>22.199999999999989</v>
      </c>
      <c r="CS17" s="55">
        <v>36.100000000000023</v>
      </c>
      <c r="CT17" s="55">
        <v>15.699999999999989</v>
      </c>
      <c r="CU17" s="4">
        <v>23.599999999999994</v>
      </c>
      <c r="CV17" s="61">
        <v>12.9</v>
      </c>
      <c r="CW17" s="59">
        <v>17.5</v>
      </c>
      <c r="CX17" s="59">
        <v>24.200000000000003</v>
      </c>
      <c r="CY17" s="48">
        <v>18.199999999999996</v>
      </c>
      <c r="CZ17" s="4">
        <v>21.5</v>
      </c>
      <c r="DA17" s="55">
        <v>20.700000000000003</v>
      </c>
      <c r="DB17" s="48">
        <v>25.199999999999989</v>
      </c>
      <c r="DC17" s="62">
        <v>15</v>
      </c>
      <c r="DD17" s="55">
        <v>29.800000000000011</v>
      </c>
      <c r="DE17" s="55">
        <v>34</v>
      </c>
      <c r="DF17" s="4">
        <v>18.800000000000011</v>
      </c>
      <c r="DG17" s="63">
        <v>36.699999999999989</v>
      </c>
      <c r="DH17" s="46">
        <v>11.7</v>
      </c>
      <c r="DI17" s="44">
        <v>18.8</v>
      </c>
      <c r="DJ17" s="60">
        <v>28.5</v>
      </c>
      <c r="DK17" s="64">
        <v>22.299999999999997</v>
      </c>
      <c r="DL17" s="60">
        <v>14.5</v>
      </c>
      <c r="DM17" s="65">
        <v>14.5</v>
      </c>
      <c r="DN17" s="55">
        <v>30.000000000000014</v>
      </c>
      <c r="DO17" s="55">
        <v>16.5</v>
      </c>
      <c r="DP17" s="56">
        <v>17.099999999999994</v>
      </c>
      <c r="DQ17" s="87">
        <v>24.2</v>
      </c>
      <c r="DR17" s="55">
        <v>19.599999999999994</v>
      </c>
      <c r="DS17" s="55">
        <v>28</v>
      </c>
      <c r="DT17" s="88">
        <v>22.3</v>
      </c>
      <c r="DU17" s="55">
        <v>19.8</v>
      </c>
      <c r="DV17" s="4">
        <v>30.9</v>
      </c>
      <c r="DW17" s="66">
        <v>26</v>
      </c>
      <c r="DX17" s="55">
        <v>28.899999999999991</v>
      </c>
      <c r="DY17" s="55">
        <v>25.999999999999986</v>
      </c>
      <c r="DZ17" s="55">
        <v>34.600000000000023</v>
      </c>
      <c r="EA17" s="5">
        <v>27.200000000000017</v>
      </c>
      <c r="EB17" s="5">
        <v>33.5</v>
      </c>
      <c r="EC17" s="89">
        <v>29.499999999999972</v>
      </c>
      <c r="ED17" s="55">
        <v>30.699999999999989</v>
      </c>
      <c r="EE17" s="67">
        <v>49.900000000000034</v>
      </c>
      <c r="EF17" s="90">
        <v>29.6</v>
      </c>
      <c r="EG17" s="44">
        <v>35.199999999999996</v>
      </c>
      <c r="EH17" s="55">
        <v>55.5</v>
      </c>
      <c r="EI17" s="55">
        <v>34.399999999999991</v>
      </c>
      <c r="EJ17" s="55">
        <v>44.600000000000023</v>
      </c>
      <c r="EK17" s="55">
        <v>57.499999999999972</v>
      </c>
      <c r="EL17" s="55">
        <v>29.299999999999955</v>
      </c>
      <c r="EM17" s="40"/>
      <c r="EN17" s="40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</row>
    <row r="18" spans="1:167" s="3" customFormat="1" ht="15" x14ac:dyDescent="0.2">
      <c r="A18" s="74">
        <f>A1-A6-A15</f>
        <v>-46.199999999998766</v>
      </c>
      <c r="B18" s="42" t="s">
        <v>37</v>
      </c>
      <c r="C18" s="43">
        <v>26</v>
      </c>
      <c r="D18" s="44">
        <v>7.5</v>
      </c>
      <c r="E18" s="44">
        <v>2.1</v>
      </c>
      <c r="F18" s="44">
        <v>3.6</v>
      </c>
      <c r="G18" s="44">
        <v>4.0999999999999996</v>
      </c>
      <c r="H18" s="44">
        <v>16.3</v>
      </c>
      <c r="I18" s="45">
        <v>33.299999999999997</v>
      </c>
      <c r="J18" s="45">
        <v>31.4</v>
      </c>
      <c r="K18" s="45">
        <v>19.399999999999999</v>
      </c>
      <c r="L18" s="45">
        <v>50.3</v>
      </c>
      <c r="M18" s="45">
        <v>18.600000000000001</v>
      </c>
      <c r="N18" s="45">
        <v>17.2</v>
      </c>
      <c r="O18" s="44">
        <v>18.899999999999999</v>
      </c>
      <c r="P18" s="46">
        <v>3</v>
      </c>
      <c r="Q18" s="48">
        <v>9.4</v>
      </c>
      <c r="R18" s="48">
        <v>17.899999999999999</v>
      </c>
      <c r="S18" s="48">
        <v>14.1</v>
      </c>
      <c r="T18" s="47">
        <v>10.1</v>
      </c>
      <c r="U18" s="47">
        <v>21.6</v>
      </c>
      <c r="V18" s="47">
        <v>9.7000000000000171</v>
      </c>
      <c r="W18" s="47">
        <v>16</v>
      </c>
      <c r="X18" s="47">
        <v>10.7</v>
      </c>
      <c r="Y18" s="47">
        <v>13.9</v>
      </c>
      <c r="Z18" s="44">
        <v>41.2</v>
      </c>
      <c r="AA18" s="44">
        <v>29.7</v>
      </c>
      <c r="AB18" s="46">
        <f>[1]StatementII!$D$19</f>
        <v>36.1</v>
      </c>
      <c r="AC18" s="47">
        <v>17.5</v>
      </c>
      <c r="AD18" s="47">
        <v>37.799999999999997</v>
      </c>
      <c r="AE18" s="49">
        <v>86.6</v>
      </c>
      <c r="AF18" s="47">
        <v>81.099999999999994</v>
      </c>
      <c r="AG18" s="47">
        <v>42.1</v>
      </c>
      <c r="AH18" s="47">
        <v>74.900000000000006</v>
      </c>
      <c r="AI18" s="84">
        <v>38.800000000000068</v>
      </c>
      <c r="AJ18" s="47">
        <v>115.7</v>
      </c>
      <c r="AK18" s="47">
        <v>120.2</v>
      </c>
      <c r="AL18" s="47">
        <v>82</v>
      </c>
      <c r="AM18" s="51">
        <v>126.1</v>
      </c>
      <c r="AN18" s="46">
        <v>22</v>
      </c>
      <c r="AO18" s="47">
        <v>51.9</v>
      </c>
      <c r="AP18" s="45">
        <v>86</v>
      </c>
      <c r="AQ18" s="47">
        <v>80.900000000000006</v>
      </c>
      <c r="AR18" s="47">
        <v>70.7</v>
      </c>
      <c r="AS18" s="47">
        <v>63.3</v>
      </c>
      <c r="AT18" s="85">
        <v>78.8</v>
      </c>
      <c r="AU18" s="47">
        <v>90.6</v>
      </c>
      <c r="AV18" s="47">
        <v>70.500000000000114</v>
      </c>
      <c r="AW18" s="47">
        <v>70.399999999999864</v>
      </c>
      <c r="AX18" s="47">
        <v>81.400000000000006</v>
      </c>
      <c r="AY18" s="86">
        <v>94.700000000000159</v>
      </c>
      <c r="AZ18" s="54">
        <v>30.7</v>
      </c>
      <c r="BA18" s="47">
        <v>83.499999999999986</v>
      </c>
      <c r="BB18" s="49">
        <v>163.20000000000005</v>
      </c>
      <c r="BC18" s="4">
        <v>121.49999999999994</v>
      </c>
      <c r="BD18" s="55">
        <v>135.5</v>
      </c>
      <c r="BE18" s="56">
        <v>87.200000000000045</v>
      </c>
      <c r="BF18" s="55">
        <v>72.100000000000023</v>
      </c>
      <c r="BG18" s="56">
        <v>80.3</v>
      </c>
      <c r="BH18" s="4">
        <v>83.700000000000045</v>
      </c>
      <c r="BI18" s="55">
        <v>42.899999999999977</v>
      </c>
      <c r="BJ18" s="4">
        <v>108</v>
      </c>
      <c r="BK18" s="4">
        <v>90.999999999999886</v>
      </c>
      <c r="BL18" s="57">
        <v>109.89999999999999</v>
      </c>
      <c r="BM18" s="4">
        <v>44.300000000000026</v>
      </c>
      <c r="BN18" s="4">
        <v>71.299999999999955</v>
      </c>
      <c r="BO18" s="4">
        <v>71.100000000000051</v>
      </c>
      <c r="BP18" s="56">
        <v>68.699999999999989</v>
      </c>
      <c r="BQ18" s="4">
        <v>60.5</v>
      </c>
      <c r="BR18" s="55">
        <v>51.800000000000011</v>
      </c>
      <c r="BS18" s="55">
        <v>106.70000000000005</v>
      </c>
      <c r="BT18" s="55">
        <v>73.5</v>
      </c>
      <c r="BU18" s="4">
        <v>113.89999999999986</v>
      </c>
      <c r="BV18" s="4">
        <v>58.900000000000091</v>
      </c>
      <c r="BW18" s="56">
        <v>389.49999999999989</v>
      </c>
      <c r="BX18" s="58">
        <v>88.9</v>
      </c>
      <c r="BY18" s="55">
        <v>59.199999999999989</v>
      </c>
      <c r="BZ18" s="55">
        <v>98.300000000000011</v>
      </c>
      <c r="CA18" s="4">
        <v>51.100000000000051</v>
      </c>
      <c r="CB18" s="4">
        <v>117.19999999999993</v>
      </c>
      <c r="CC18" s="55">
        <v>89.700000000000045</v>
      </c>
      <c r="CD18" s="55">
        <v>162.30000000000001</v>
      </c>
      <c r="CE18" s="55">
        <v>165.49999999999989</v>
      </c>
      <c r="CF18" s="4">
        <v>154.50000000000011</v>
      </c>
      <c r="CG18" s="55">
        <v>136.89999999999986</v>
      </c>
      <c r="CH18" s="55">
        <v>71.5</v>
      </c>
      <c r="CI18" s="56">
        <v>90.799999999999955</v>
      </c>
      <c r="CJ18" s="46">
        <v>66.399999999999991</v>
      </c>
      <c r="CK18" s="47">
        <v>66.600000000000009</v>
      </c>
      <c r="CL18" s="56">
        <v>65.599999999999994</v>
      </c>
      <c r="CM18" s="60">
        <v>71.499999999999972</v>
      </c>
      <c r="CN18" s="55">
        <v>69.700000000000045</v>
      </c>
      <c r="CO18" s="47">
        <v>29.800000000000011</v>
      </c>
      <c r="CP18" s="4">
        <v>123</v>
      </c>
      <c r="CQ18" s="55">
        <v>83.200000000000045</v>
      </c>
      <c r="CR18" s="55">
        <v>95.199999999999932</v>
      </c>
      <c r="CS18" s="55">
        <v>118.79999999999995</v>
      </c>
      <c r="CT18" s="55">
        <v>119.70000000000005</v>
      </c>
      <c r="CU18" s="4">
        <v>173.79999999999995</v>
      </c>
      <c r="CV18" s="61">
        <v>82.6</v>
      </c>
      <c r="CW18" s="59">
        <v>71.400000000000006</v>
      </c>
      <c r="CX18" s="59">
        <v>73.799999999999983</v>
      </c>
      <c r="CY18" s="48">
        <v>79.200000000000017</v>
      </c>
      <c r="CZ18" s="4">
        <v>73.800000000000011</v>
      </c>
      <c r="DA18" s="55">
        <v>98.199999999999989</v>
      </c>
      <c r="DB18" s="48">
        <v>61.300000000000068</v>
      </c>
      <c r="DC18" s="62">
        <v>90.299999999999955</v>
      </c>
      <c r="DD18" s="55">
        <v>89.299999999999955</v>
      </c>
      <c r="DE18" s="55">
        <v>86.200000000000045</v>
      </c>
      <c r="DF18" s="4">
        <v>47</v>
      </c>
      <c r="DG18" s="63">
        <v>214.69999999999993</v>
      </c>
      <c r="DH18" s="46">
        <v>76.100000000000009</v>
      </c>
      <c r="DI18" s="44">
        <v>74.3</v>
      </c>
      <c r="DJ18" s="60">
        <v>87.699999999999989</v>
      </c>
      <c r="DK18" s="64">
        <v>106.99999999999997</v>
      </c>
      <c r="DL18" s="60">
        <v>81.60000000000008</v>
      </c>
      <c r="DM18" s="65">
        <v>120.89999999999998</v>
      </c>
      <c r="DN18" s="55">
        <v>118.39999999999998</v>
      </c>
      <c r="DO18" s="55">
        <v>116.39999999999998</v>
      </c>
      <c r="DP18" s="56">
        <v>134.39999999999998</v>
      </c>
      <c r="DQ18" s="87">
        <v>108.60000000000014</v>
      </c>
      <c r="DR18" s="55">
        <v>97.299999999999955</v>
      </c>
      <c r="DS18" s="55">
        <v>148.70000000000005</v>
      </c>
      <c r="DT18" s="88">
        <v>58.7</v>
      </c>
      <c r="DU18" s="55">
        <v>59.5</v>
      </c>
      <c r="DV18" s="4">
        <v>93.8</v>
      </c>
      <c r="DW18" s="66">
        <v>51.800000000000011</v>
      </c>
      <c r="DX18" s="55">
        <v>81.899999999999977</v>
      </c>
      <c r="DY18" s="55">
        <v>58</v>
      </c>
      <c r="DZ18" s="55">
        <v>58.699999999999989</v>
      </c>
      <c r="EA18" s="5">
        <v>109.20000000000016</v>
      </c>
      <c r="EB18" s="5">
        <v>93.299999999999841</v>
      </c>
      <c r="EC18" s="89">
        <v>91.400000000000091</v>
      </c>
      <c r="ED18" s="55">
        <v>41.799999999999955</v>
      </c>
      <c r="EE18" s="67">
        <v>137</v>
      </c>
      <c r="EF18" s="90">
        <v>63.300000000000004</v>
      </c>
      <c r="EG18" s="44">
        <v>60.000000000000007</v>
      </c>
      <c r="EH18" s="55">
        <v>65.899999999999977</v>
      </c>
      <c r="EI18" s="55">
        <v>51.099999999999994</v>
      </c>
      <c r="EJ18" s="55">
        <v>65.900000000000006</v>
      </c>
      <c r="EK18" s="55">
        <v>68.499999999999943</v>
      </c>
      <c r="EL18" s="55">
        <v>86.999999999999943</v>
      </c>
      <c r="EM18" s="40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</row>
    <row r="19" spans="1:167" s="3" customFormat="1" ht="15" x14ac:dyDescent="0.2">
      <c r="A19" s="6">
        <f>SUM(A20:A22)</f>
        <v>47.800000000000011</v>
      </c>
      <c r="B19" s="42" t="s">
        <v>38</v>
      </c>
      <c r="C19" s="43">
        <v>27</v>
      </c>
      <c r="D19" s="44">
        <v>39.9</v>
      </c>
      <c r="E19" s="44">
        <v>40.1</v>
      </c>
      <c r="F19" s="44">
        <v>46.4</v>
      </c>
      <c r="G19" s="44">
        <v>45.6</v>
      </c>
      <c r="H19" s="44">
        <v>44</v>
      </c>
      <c r="I19" s="45">
        <v>44.3</v>
      </c>
      <c r="J19" s="45">
        <v>45.3</v>
      </c>
      <c r="K19" s="45">
        <v>46.1</v>
      </c>
      <c r="L19" s="45">
        <v>66.3</v>
      </c>
      <c r="M19" s="45">
        <v>55.2</v>
      </c>
      <c r="N19" s="45">
        <v>56.6</v>
      </c>
      <c r="O19" s="44">
        <v>67.400000000000091</v>
      </c>
      <c r="P19" s="46">
        <v>54.6</v>
      </c>
      <c r="Q19" s="48">
        <v>54.8</v>
      </c>
      <c r="R19" s="48">
        <v>54.8</v>
      </c>
      <c r="S19" s="48">
        <v>54.4</v>
      </c>
      <c r="T19" s="47">
        <v>53.5</v>
      </c>
      <c r="U19" s="47">
        <v>53.1</v>
      </c>
      <c r="V19" s="47">
        <v>51.8</v>
      </c>
      <c r="W19" s="47">
        <v>53.9</v>
      </c>
      <c r="X19" s="47">
        <v>54.3</v>
      </c>
      <c r="Y19" s="47">
        <v>66.400000000000006</v>
      </c>
      <c r="Z19" s="44">
        <v>134.30000000000001</v>
      </c>
      <c r="AA19" s="44">
        <v>206.6</v>
      </c>
      <c r="AB19" s="46">
        <f>[1]StatementII!$D$20</f>
        <v>83.2</v>
      </c>
      <c r="AC19" s="47">
        <v>113.3</v>
      </c>
      <c r="AD19" s="47">
        <v>90.7</v>
      </c>
      <c r="AE19" s="49">
        <v>123.2</v>
      </c>
      <c r="AF19" s="47">
        <v>100.1</v>
      </c>
      <c r="AG19" s="47">
        <v>105.1</v>
      </c>
      <c r="AH19" s="47">
        <v>105.8</v>
      </c>
      <c r="AI19" s="84">
        <v>105.1</v>
      </c>
      <c r="AJ19" s="47">
        <v>104.7</v>
      </c>
      <c r="AK19" s="47">
        <v>107</v>
      </c>
      <c r="AL19" s="47">
        <v>107.4</v>
      </c>
      <c r="AM19" s="51">
        <v>140.5</v>
      </c>
      <c r="AN19" s="46">
        <v>100.2</v>
      </c>
      <c r="AO19" s="47">
        <v>120.2</v>
      </c>
      <c r="AP19" s="45">
        <v>114.5</v>
      </c>
      <c r="AQ19" s="47">
        <v>122.3</v>
      </c>
      <c r="AR19" s="47">
        <v>117.4</v>
      </c>
      <c r="AS19" s="47">
        <v>113.5</v>
      </c>
      <c r="AT19" s="85">
        <v>114.2</v>
      </c>
      <c r="AU19" s="47">
        <v>128.80000000000001</v>
      </c>
      <c r="AV19" s="47">
        <v>113.4</v>
      </c>
      <c r="AW19" s="47">
        <v>122.5</v>
      </c>
      <c r="AX19" s="47">
        <v>120.6</v>
      </c>
      <c r="AY19" s="86">
        <v>132.30000000000001</v>
      </c>
      <c r="AZ19" s="54">
        <v>113</v>
      </c>
      <c r="BA19" s="47">
        <v>128.6</v>
      </c>
      <c r="BB19" s="49">
        <v>127.29999999999998</v>
      </c>
      <c r="BC19" s="4">
        <v>129.30000000000001</v>
      </c>
      <c r="BD19" s="55">
        <v>129.90000000000003</v>
      </c>
      <c r="BE19" s="56">
        <v>119</v>
      </c>
      <c r="BF19" s="55">
        <v>132.39999999999998</v>
      </c>
      <c r="BG19" s="56">
        <v>124.6</v>
      </c>
      <c r="BH19" s="4">
        <v>116.60000000000002</v>
      </c>
      <c r="BI19" s="55">
        <v>117.70000000000005</v>
      </c>
      <c r="BJ19" s="4">
        <v>123.59999999999991</v>
      </c>
      <c r="BK19" s="4">
        <v>119.09999999999991</v>
      </c>
      <c r="BL19" s="57">
        <v>123.8</v>
      </c>
      <c r="BM19" s="4">
        <v>128</v>
      </c>
      <c r="BN19" s="4">
        <v>131.80000000000001</v>
      </c>
      <c r="BO19" s="4">
        <v>141.10000000000002</v>
      </c>
      <c r="BP19" s="56">
        <v>121.5</v>
      </c>
      <c r="BQ19" s="4">
        <v>108.29999999999995</v>
      </c>
      <c r="BR19" s="55">
        <v>128.20000000000005</v>
      </c>
      <c r="BS19" s="55">
        <v>122.19999999999993</v>
      </c>
      <c r="BT19" s="55">
        <v>124.69999999999993</v>
      </c>
      <c r="BU19" s="4">
        <v>140.30000000000018</v>
      </c>
      <c r="BV19" s="4">
        <v>132</v>
      </c>
      <c r="BW19" s="56">
        <v>139</v>
      </c>
      <c r="BX19" s="58">
        <v>124</v>
      </c>
      <c r="BY19" s="55">
        <v>159.69999999999999</v>
      </c>
      <c r="BZ19" s="55">
        <v>129.30000000000001</v>
      </c>
      <c r="CA19" s="4">
        <v>136.79999999999995</v>
      </c>
      <c r="CB19" s="4">
        <v>130.40000000000009</v>
      </c>
      <c r="CC19" s="55">
        <v>131</v>
      </c>
      <c r="CD19" s="55">
        <v>142</v>
      </c>
      <c r="CE19" s="55">
        <v>134.89999999999986</v>
      </c>
      <c r="CF19" s="4">
        <v>155.80000000000018</v>
      </c>
      <c r="CG19" s="55">
        <v>151.69999999999982</v>
      </c>
      <c r="CH19" s="55">
        <v>153.80000000000018</v>
      </c>
      <c r="CI19" s="56">
        <v>160.89999999999986</v>
      </c>
      <c r="CJ19" s="46">
        <v>148.1</v>
      </c>
      <c r="CK19" s="47">
        <v>151.70000000000002</v>
      </c>
      <c r="CL19" s="56">
        <v>145.19999999999999</v>
      </c>
      <c r="CM19" s="60">
        <v>158.10000000000002</v>
      </c>
      <c r="CN19" s="55">
        <v>159.5</v>
      </c>
      <c r="CO19" s="47">
        <v>160.60000000000002</v>
      </c>
      <c r="CP19" s="4">
        <v>174.89999999999986</v>
      </c>
      <c r="CQ19" s="55">
        <v>168.20000000000005</v>
      </c>
      <c r="CR19" s="55">
        <v>194.90000000000009</v>
      </c>
      <c r="CS19" s="55">
        <v>201.5</v>
      </c>
      <c r="CT19" s="55">
        <v>205</v>
      </c>
      <c r="CU19" s="4">
        <v>215.29999999999995</v>
      </c>
      <c r="CV19" s="61">
        <v>190.8</v>
      </c>
      <c r="CW19" s="59">
        <v>200.59999999999997</v>
      </c>
      <c r="CX19" s="59">
        <v>207.60000000000002</v>
      </c>
      <c r="CY19" s="48">
        <v>204.20000000000005</v>
      </c>
      <c r="CZ19" s="4">
        <v>212.59999999999991</v>
      </c>
      <c r="DA19" s="55">
        <v>210.20000000000005</v>
      </c>
      <c r="DB19" s="48">
        <v>222.70000000000005</v>
      </c>
      <c r="DC19" s="62">
        <v>203.89999999999986</v>
      </c>
      <c r="DD19" s="55">
        <v>214.70000000000005</v>
      </c>
      <c r="DE19" s="55">
        <v>229.60000000000014</v>
      </c>
      <c r="DF19" s="4">
        <v>216.59999999999991</v>
      </c>
      <c r="DG19" s="63">
        <v>234.19999999999982</v>
      </c>
      <c r="DH19" s="46">
        <v>214.8</v>
      </c>
      <c r="DI19" s="44">
        <v>223</v>
      </c>
      <c r="DJ19" s="60">
        <v>218.8</v>
      </c>
      <c r="DK19" s="64">
        <v>242.19999999999993</v>
      </c>
      <c r="DL19" s="60">
        <v>228.10000000000014</v>
      </c>
      <c r="DM19" s="65">
        <v>215.69999999999982</v>
      </c>
      <c r="DN19" s="55">
        <v>243.5</v>
      </c>
      <c r="DO19" s="55">
        <v>233.10000000000014</v>
      </c>
      <c r="DP19" s="56">
        <v>246.10000000000014</v>
      </c>
      <c r="DQ19" s="87">
        <v>235.5</v>
      </c>
      <c r="DR19" s="55">
        <v>245.79999999999973</v>
      </c>
      <c r="DS19" s="55">
        <v>255.80000000000018</v>
      </c>
      <c r="DT19" s="88">
        <v>248</v>
      </c>
      <c r="DU19" s="55">
        <v>253.2</v>
      </c>
      <c r="DV19" s="4">
        <v>240.7</v>
      </c>
      <c r="DW19" s="66">
        <v>254.80000000000007</v>
      </c>
      <c r="DX19" s="55">
        <v>245.59999999999991</v>
      </c>
      <c r="DY19" s="55">
        <v>262.10000000000014</v>
      </c>
      <c r="DZ19" s="55">
        <v>272.09999999999991</v>
      </c>
      <c r="EA19" s="5">
        <v>260.30000000000018</v>
      </c>
      <c r="EB19" s="5">
        <v>267.09999999999991</v>
      </c>
      <c r="EC19" s="89">
        <v>265.79999999999973</v>
      </c>
      <c r="ED19" s="55">
        <v>263.20000000000027</v>
      </c>
      <c r="EE19" s="67">
        <v>317.19999999999982</v>
      </c>
      <c r="EF19" s="90">
        <v>256.39999999999998</v>
      </c>
      <c r="EG19" s="44">
        <v>269.60000000000002</v>
      </c>
      <c r="EH19" s="55">
        <v>281.20000000000005</v>
      </c>
      <c r="EI19" s="55">
        <v>274.39999999999986</v>
      </c>
      <c r="EJ19" s="55">
        <v>276</v>
      </c>
      <c r="EK19" s="55">
        <v>281.40000000000009</v>
      </c>
      <c r="EL19" s="55">
        <v>275.39999999999986</v>
      </c>
      <c r="EM19" s="40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</row>
    <row r="20" spans="1:167" s="3" customFormat="1" ht="15" x14ac:dyDescent="0.2">
      <c r="A20" s="5">
        <v>47.800000000000011</v>
      </c>
      <c r="B20" s="42" t="s">
        <v>39</v>
      </c>
      <c r="C20" s="43">
        <v>28</v>
      </c>
      <c r="D20" s="44">
        <v>15.4</v>
      </c>
      <c r="E20" s="44">
        <v>-0.20000000000000107</v>
      </c>
      <c r="F20" s="44">
        <v>32.9</v>
      </c>
      <c r="G20" s="44">
        <v>15.6</v>
      </c>
      <c r="H20" s="44">
        <v>14.7</v>
      </c>
      <c r="I20" s="45">
        <v>18.3</v>
      </c>
      <c r="J20" s="45">
        <v>32.299999999999997</v>
      </c>
      <c r="K20" s="45">
        <v>2.9000000000000057</v>
      </c>
      <c r="L20" s="45">
        <v>15.5</v>
      </c>
      <c r="M20" s="45">
        <v>16.7</v>
      </c>
      <c r="N20" s="45">
        <v>16.3</v>
      </c>
      <c r="O20" s="44">
        <v>19.600000000000001</v>
      </c>
      <c r="P20" s="46">
        <v>15.7</v>
      </c>
      <c r="Q20" s="48">
        <v>17.399999999999999</v>
      </c>
      <c r="R20" s="48">
        <v>18.7</v>
      </c>
      <c r="S20" s="48">
        <v>16.2</v>
      </c>
      <c r="T20" s="47">
        <v>20</v>
      </c>
      <c r="U20" s="47">
        <v>17.100000000000001</v>
      </c>
      <c r="V20" s="48">
        <v>35</v>
      </c>
      <c r="W20" s="47">
        <v>21.7</v>
      </c>
      <c r="X20" s="47">
        <v>28.1</v>
      </c>
      <c r="Y20" s="47">
        <v>61.1</v>
      </c>
      <c r="Z20" s="44">
        <v>5.5</v>
      </c>
      <c r="AA20" s="44">
        <v>91.7</v>
      </c>
      <c r="AB20" s="46">
        <f>[1]StatementII!$D$21</f>
        <v>21</v>
      </c>
      <c r="AC20" s="47">
        <v>25.4</v>
      </c>
      <c r="AD20" s="47">
        <v>41.2</v>
      </c>
      <c r="AE20" s="49">
        <v>47.9</v>
      </c>
      <c r="AF20" s="47">
        <v>38.4</v>
      </c>
      <c r="AG20" s="47">
        <v>32.799999999999997</v>
      </c>
      <c r="AH20" s="47">
        <v>75.099999999999994</v>
      </c>
      <c r="AI20" s="84">
        <v>5.8000000000000114</v>
      </c>
      <c r="AJ20" s="47">
        <v>50.6</v>
      </c>
      <c r="AK20" s="47">
        <v>50.6</v>
      </c>
      <c r="AL20" s="47">
        <v>48.6</v>
      </c>
      <c r="AM20" s="51">
        <v>68.7</v>
      </c>
      <c r="AN20" s="46">
        <v>28.6</v>
      </c>
      <c r="AO20" s="47">
        <v>54.6</v>
      </c>
      <c r="AP20" s="45">
        <v>53.9</v>
      </c>
      <c r="AQ20" s="47">
        <v>49.1</v>
      </c>
      <c r="AR20" s="47">
        <v>41.6</v>
      </c>
      <c r="AS20" s="47">
        <v>44.7</v>
      </c>
      <c r="AT20" s="85">
        <v>85.1</v>
      </c>
      <c r="AU20" s="47">
        <v>31.9</v>
      </c>
      <c r="AV20" s="47">
        <v>50.8</v>
      </c>
      <c r="AW20" s="47">
        <v>47.5</v>
      </c>
      <c r="AX20" s="47">
        <v>44.9</v>
      </c>
      <c r="AY20" s="86">
        <v>117.4</v>
      </c>
      <c r="AZ20" s="54">
        <v>35.6</v>
      </c>
      <c r="BA20" s="47">
        <v>45.499999999999993</v>
      </c>
      <c r="BB20" s="49">
        <v>48.800000000000011</v>
      </c>
      <c r="BC20" s="4">
        <v>45.900000000000006</v>
      </c>
      <c r="BD20" s="55">
        <v>40.400000000000006</v>
      </c>
      <c r="BE20" s="56">
        <v>51.999999999999972</v>
      </c>
      <c r="BF20" s="55">
        <v>69.599999999999966</v>
      </c>
      <c r="BG20" s="56">
        <v>25.9</v>
      </c>
      <c r="BH20" s="4">
        <v>45.099999999999966</v>
      </c>
      <c r="BI20" s="55">
        <v>43.700000000000045</v>
      </c>
      <c r="BJ20" s="4">
        <v>58.800000000000011</v>
      </c>
      <c r="BK20" s="4">
        <v>102.39999999999992</v>
      </c>
      <c r="BL20" s="57">
        <v>4.4000000000000004</v>
      </c>
      <c r="BM20" s="4">
        <v>78.699999999999989</v>
      </c>
      <c r="BN20" s="4">
        <v>49.5</v>
      </c>
      <c r="BO20" s="4">
        <v>96.6</v>
      </c>
      <c r="BP20" s="56">
        <v>14.400000000000006</v>
      </c>
      <c r="BQ20" s="4">
        <v>30.099999999999994</v>
      </c>
      <c r="BR20" s="55">
        <v>84.800000000000011</v>
      </c>
      <c r="BS20" s="55">
        <v>47.5</v>
      </c>
      <c r="BT20" s="55">
        <v>54.599999999999966</v>
      </c>
      <c r="BU20" s="4">
        <v>101.19999999999999</v>
      </c>
      <c r="BV20" s="4">
        <v>46.900000000000091</v>
      </c>
      <c r="BW20" s="56">
        <v>76.299999999999955</v>
      </c>
      <c r="BX20" s="58">
        <v>72.2</v>
      </c>
      <c r="BY20" s="55">
        <v>61.499999999999986</v>
      </c>
      <c r="BZ20" s="55">
        <v>44.5</v>
      </c>
      <c r="CA20" s="4">
        <v>100.5</v>
      </c>
      <c r="CB20" s="4">
        <v>62.5</v>
      </c>
      <c r="CC20" s="55">
        <v>38.300000000000011</v>
      </c>
      <c r="CD20" s="55">
        <v>145.5</v>
      </c>
      <c r="CE20" s="55">
        <v>112.59999999999991</v>
      </c>
      <c r="CF20" s="4">
        <v>76.800000000000068</v>
      </c>
      <c r="CG20" s="55">
        <v>81.300000000000068</v>
      </c>
      <c r="CH20" s="55">
        <v>48.699999999999932</v>
      </c>
      <c r="CI20" s="56">
        <v>189.10000000000002</v>
      </c>
      <c r="CJ20" s="46">
        <v>123.60000000000001</v>
      </c>
      <c r="CK20" s="47">
        <v>51.09999999999998</v>
      </c>
      <c r="CL20" s="56">
        <v>42.400000000000006</v>
      </c>
      <c r="CM20" s="60">
        <v>85.100000000000051</v>
      </c>
      <c r="CN20" s="55">
        <v>38.999999999999943</v>
      </c>
      <c r="CO20" s="47">
        <v>106.89999999999998</v>
      </c>
      <c r="CP20" s="4">
        <v>37.400000000000034</v>
      </c>
      <c r="CQ20" s="55">
        <v>39.600000000000023</v>
      </c>
      <c r="CR20" s="55">
        <v>66.799999999999955</v>
      </c>
      <c r="CS20" s="55">
        <v>128</v>
      </c>
      <c r="CT20" s="55">
        <v>32.300000000000068</v>
      </c>
      <c r="CU20" s="4">
        <v>198.09999999999991</v>
      </c>
      <c r="CV20" s="61">
        <v>6.5</v>
      </c>
      <c r="CW20" s="59">
        <v>94.899999999999991</v>
      </c>
      <c r="CX20" s="59">
        <v>111.8</v>
      </c>
      <c r="CY20" s="48">
        <v>55.300000000000011</v>
      </c>
      <c r="CZ20" s="4">
        <v>108.39999999999998</v>
      </c>
      <c r="DA20" s="55">
        <v>67</v>
      </c>
      <c r="DB20" s="48">
        <v>121.5</v>
      </c>
      <c r="DC20" s="62">
        <v>60.5</v>
      </c>
      <c r="DD20" s="55">
        <v>72.400000000000091</v>
      </c>
      <c r="DE20" s="55">
        <v>116.10000000000002</v>
      </c>
      <c r="DF20" s="4">
        <v>133.19999999999993</v>
      </c>
      <c r="DG20" s="63">
        <v>225.39999999999998</v>
      </c>
      <c r="DH20" s="46">
        <v>51.3</v>
      </c>
      <c r="DI20" s="44">
        <v>68.100000000000009</v>
      </c>
      <c r="DJ20" s="60">
        <v>109</v>
      </c>
      <c r="DK20" s="64">
        <v>78.700000000000017</v>
      </c>
      <c r="DL20" s="60">
        <v>94.199999999999989</v>
      </c>
      <c r="DM20" s="65">
        <v>99.499999999999943</v>
      </c>
      <c r="DN20" s="55">
        <v>147.90000000000009</v>
      </c>
      <c r="DO20" s="55">
        <v>51.699999999999932</v>
      </c>
      <c r="DP20" s="56">
        <v>99.300000000000068</v>
      </c>
      <c r="DQ20" s="87">
        <v>103.39999999999986</v>
      </c>
      <c r="DR20" s="55">
        <v>81.400000000000091</v>
      </c>
      <c r="DS20" s="55">
        <v>204.4</v>
      </c>
      <c r="DT20" s="88">
        <v>49.6</v>
      </c>
      <c r="DU20" s="55">
        <v>76.5</v>
      </c>
      <c r="DV20" s="4">
        <v>104.80000000000001</v>
      </c>
      <c r="DW20" s="66">
        <v>97.1</v>
      </c>
      <c r="DX20" s="55">
        <v>113.89999999999998</v>
      </c>
      <c r="DY20" s="55">
        <v>101.90000000000009</v>
      </c>
      <c r="DZ20" s="55">
        <v>154.29999999999995</v>
      </c>
      <c r="EA20" s="5">
        <v>69.100000000000023</v>
      </c>
      <c r="EB20" s="5">
        <v>121.5</v>
      </c>
      <c r="EC20" s="89">
        <v>123.79999999999995</v>
      </c>
      <c r="ED20" s="55">
        <v>95.200000000000045</v>
      </c>
      <c r="EE20" s="67">
        <v>221.79999999999995</v>
      </c>
      <c r="EF20" s="90">
        <v>62.6</v>
      </c>
      <c r="EG20" s="44">
        <v>93.9</v>
      </c>
      <c r="EH20" s="55">
        <v>120.80000000000001</v>
      </c>
      <c r="EI20" s="55">
        <v>102.29999999999995</v>
      </c>
      <c r="EJ20" s="55">
        <v>111.40000000000003</v>
      </c>
      <c r="EK20" s="55">
        <v>134.60000000000002</v>
      </c>
      <c r="EL20" s="55">
        <v>126.09999999999991</v>
      </c>
      <c r="EM20" s="40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</row>
    <row r="21" spans="1:167" s="3" customFormat="1" ht="21" customHeight="1" x14ac:dyDescent="0.2">
      <c r="A21" s="5">
        <v>0</v>
      </c>
      <c r="B21" s="27" t="s">
        <v>40</v>
      </c>
      <c r="C21" s="91"/>
      <c r="D21" s="29">
        <f>D8-D13</f>
        <v>16.5</v>
      </c>
      <c r="E21" s="29">
        <f t="shared" ref="E21:BP21" si="8">E8-E13</f>
        <v>32.599999999999994</v>
      </c>
      <c r="F21" s="29">
        <f t="shared" si="8"/>
        <v>165.89999999999995</v>
      </c>
      <c r="G21" s="29">
        <f t="shared" si="8"/>
        <v>-7.0999999999999943</v>
      </c>
      <c r="H21" s="29">
        <f t="shared" si="8"/>
        <v>99</v>
      </c>
      <c r="I21" s="29">
        <f t="shared" si="8"/>
        <v>-2.1000000000000796</v>
      </c>
      <c r="J21" s="29">
        <f t="shared" si="8"/>
        <v>30.800000000000011</v>
      </c>
      <c r="K21" s="29">
        <f t="shared" si="8"/>
        <v>114.29999999999993</v>
      </c>
      <c r="L21" s="29">
        <f t="shared" si="8"/>
        <v>28.900000000000148</v>
      </c>
      <c r="M21" s="29">
        <f t="shared" si="8"/>
        <v>7.4999999999999147</v>
      </c>
      <c r="N21" s="29">
        <f t="shared" si="8"/>
        <v>34.400000000000119</v>
      </c>
      <c r="O21" s="29">
        <f t="shared" si="8"/>
        <v>103.19999999999993</v>
      </c>
      <c r="P21" s="30">
        <f t="shared" si="8"/>
        <v>174.8</v>
      </c>
      <c r="Q21" s="29">
        <f t="shared" si="8"/>
        <v>52.699999999999989</v>
      </c>
      <c r="R21" s="29">
        <f t="shared" si="8"/>
        <v>66.199999999999989</v>
      </c>
      <c r="S21" s="29">
        <f t="shared" si="8"/>
        <v>19.200000000000045</v>
      </c>
      <c r="T21" s="29">
        <f t="shared" si="8"/>
        <v>62.5</v>
      </c>
      <c r="U21" s="29">
        <f t="shared" si="8"/>
        <v>-15.000000000000114</v>
      </c>
      <c r="V21" s="29">
        <f t="shared" si="8"/>
        <v>115.20000000000005</v>
      </c>
      <c r="W21" s="29">
        <f t="shared" si="8"/>
        <v>-54.800000000000068</v>
      </c>
      <c r="X21" s="29">
        <f t="shared" si="8"/>
        <v>72.899999999999977</v>
      </c>
      <c r="Y21" s="29">
        <f t="shared" si="8"/>
        <v>30.499999999998806</v>
      </c>
      <c r="Z21" s="29">
        <f t="shared" si="8"/>
        <v>-110.2999999999991</v>
      </c>
      <c r="AA21" s="29">
        <f t="shared" si="8"/>
        <v>-10.300000000000182</v>
      </c>
      <c r="AB21" s="76">
        <f t="shared" si="8"/>
        <v>-59.199999999999932</v>
      </c>
      <c r="AC21" s="77">
        <f t="shared" si="8"/>
        <v>-89.900000000000034</v>
      </c>
      <c r="AD21" s="77">
        <f t="shared" si="8"/>
        <v>128.40000000000003</v>
      </c>
      <c r="AE21" s="77">
        <f t="shared" si="8"/>
        <v>-119.90000000000003</v>
      </c>
      <c r="AF21" s="77">
        <f t="shared" si="8"/>
        <v>-53.700000000000045</v>
      </c>
      <c r="AG21" s="77">
        <f t="shared" si="8"/>
        <v>3.6000000000000796</v>
      </c>
      <c r="AH21" s="77">
        <f t="shared" si="8"/>
        <v>-22.5</v>
      </c>
      <c r="AI21" s="77">
        <f t="shared" si="8"/>
        <v>-38.199999999999363</v>
      </c>
      <c r="AJ21" s="77">
        <f t="shared" si="8"/>
        <v>-17.199999999999875</v>
      </c>
      <c r="AK21" s="77">
        <f t="shared" si="8"/>
        <v>-85.300000000000125</v>
      </c>
      <c r="AL21" s="77">
        <f t="shared" si="8"/>
        <v>387.20000000000016</v>
      </c>
      <c r="AM21" s="77">
        <f t="shared" si="8"/>
        <v>-70.30000000000075</v>
      </c>
      <c r="AN21" s="76">
        <f t="shared" si="8"/>
        <v>-0.30000000000006821</v>
      </c>
      <c r="AO21" s="34">
        <f t="shared" si="8"/>
        <v>-102.00000000000006</v>
      </c>
      <c r="AP21" s="34">
        <f t="shared" si="8"/>
        <v>175.20000000000016</v>
      </c>
      <c r="AQ21" s="34">
        <f t="shared" si="8"/>
        <v>-133.5</v>
      </c>
      <c r="AR21" s="34">
        <f t="shared" si="8"/>
        <v>-66.300000000000011</v>
      </c>
      <c r="AS21" s="34">
        <f t="shared" si="8"/>
        <v>-80.899999999999977</v>
      </c>
      <c r="AT21" s="34">
        <f t="shared" si="8"/>
        <v>-69.099999999999966</v>
      </c>
      <c r="AU21" s="34">
        <f t="shared" si="8"/>
        <v>-69.399999999999409</v>
      </c>
      <c r="AV21" s="34">
        <f t="shared" si="8"/>
        <v>4.3999999999987836</v>
      </c>
      <c r="AW21" s="34">
        <f t="shared" si="8"/>
        <v>-72.699999999999136</v>
      </c>
      <c r="AX21" s="34">
        <f t="shared" si="8"/>
        <v>-45.099999999999909</v>
      </c>
      <c r="AY21" s="34">
        <f t="shared" si="8"/>
        <v>9.4999999999998863</v>
      </c>
      <c r="AZ21" s="92">
        <f t="shared" si="8"/>
        <v>51.199999999999989</v>
      </c>
      <c r="BA21" s="34">
        <f t="shared" si="8"/>
        <v>-92.699999999999875</v>
      </c>
      <c r="BB21" s="34">
        <f t="shared" si="8"/>
        <v>36.199999999999875</v>
      </c>
      <c r="BC21" s="34">
        <f t="shared" si="8"/>
        <v>-62.500000000000114</v>
      </c>
      <c r="BD21" s="34">
        <f t="shared" si="8"/>
        <v>-61.799999999999727</v>
      </c>
      <c r="BE21" s="34">
        <f t="shared" si="8"/>
        <v>-19.100000000000477</v>
      </c>
      <c r="BF21" s="34">
        <f t="shared" si="8"/>
        <v>-54.799999999999955</v>
      </c>
      <c r="BG21" s="34">
        <f t="shared" si="8"/>
        <v>92.699999999999989</v>
      </c>
      <c r="BH21" s="34">
        <f t="shared" si="8"/>
        <v>51.799999999999216</v>
      </c>
      <c r="BI21" s="34">
        <f t="shared" si="8"/>
        <v>-2</v>
      </c>
      <c r="BJ21" s="34">
        <f t="shared" si="8"/>
        <v>10.199999999999363</v>
      </c>
      <c r="BK21" s="34">
        <f t="shared" si="8"/>
        <v>5.800000000000864</v>
      </c>
      <c r="BL21" s="92">
        <f t="shared" si="8"/>
        <v>60.600000000000023</v>
      </c>
      <c r="BM21" s="34">
        <f t="shared" si="8"/>
        <v>-17.400000000000034</v>
      </c>
      <c r="BN21" s="34">
        <f t="shared" si="8"/>
        <v>367.40000000000009</v>
      </c>
      <c r="BO21" s="34">
        <f t="shared" si="8"/>
        <v>-119.7000000000005</v>
      </c>
      <c r="BP21" s="34">
        <f t="shared" si="8"/>
        <v>90.800000000000182</v>
      </c>
      <c r="BQ21" s="34">
        <f t="shared" ref="BQ21:EB21" si="9">BQ8-BQ13</f>
        <v>99.199999999999989</v>
      </c>
      <c r="BR21" s="34">
        <f t="shared" si="9"/>
        <v>17.500000000000398</v>
      </c>
      <c r="BS21" s="34">
        <f t="shared" si="9"/>
        <v>-4.7000000000002728</v>
      </c>
      <c r="BT21" s="34">
        <f t="shared" si="9"/>
        <v>147.4999999999996</v>
      </c>
      <c r="BU21" s="34">
        <f t="shared" si="9"/>
        <v>-71.199999999999477</v>
      </c>
      <c r="BV21" s="34">
        <f t="shared" si="9"/>
        <v>65.500000000000341</v>
      </c>
      <c r="BW21" s="34">
        <f t="shared" si="9"/>
        <v>-173.60000000000036</v>
      </c>
      <c r="BX21" s="92">
        <f t="shared" si="9"/>
        <v>103.72000000000008</v>
      </c>
      <c r="BY21" s="34">
        <f t="shared" si="9"/>
        <v>-75.32000000000005</v>
      </c>
      <c r="BZ21" s="34">
        <f t="shared" si="9"/>
        <v>201.70000000000016</v>
      </c>
      <c r="CA21" s="34">
        <f t="shared" si="9"/>
        <v>-35.500000000000057</v>
      </c>
      <c r="CB21" s="34">
        <f t="shared" si="9"/>
        <v>76.400000000000546</v>
      </c>
      <c r="CC21" s="34">
        <f t="shared" si="9"/>
        <v>53.39999999999992</v>
      </c>
      <c r="CD21" s="34">
        <f t="shared" si="9"/>
        <v>-48.500000000000455</v>
      </c>
      <c r="CE21" s="34">
        <f t="shared" si="9"/>
        <v>3.6000000000000227</v>
      </c>
      <c r="CF21" s="34">
        <f t="shared" si="9"/>
        <v>32.199999999999932</v>
      </c>
      <c r="CG21" s="34">
        <f t="shared" si="9"/>
        <v>-30.800000000000523</v>
      </c>
      <c r="CH21" s="34">
        <f t="shared" si="9"/>
        <v>121.62495000000069</v>
      </c>
      <c r="CI21" s="34">
        <f t="shared" si="9"/>
        <v>14.175050000000397</v>
      </c>
      <c r="CJ21" s="92">
        <f t="shared" si="9"/>
        <v>29</v>
      </c>
      <c r="CK21" s="34">
        <f t="shared" si="9"/>
        <v>-31.600000000000023</v>
      </c>
      <c r="CL21" s="34">
        <f t="shared" si="9"/>
        <v>293.8000000000003</v>
      </c>
      <c r="CM21" s="34">
        <f t="shared" si="9"/>
        <v>-38.800000000000409</v>
      </c>
      <c r="CN21" s="34">
        <f t="shared" si="9"/>
        <v>118.90000000000026</v>
      </c>
      <c r="CO21" s="34">
        <f t="shared" si="9"/>
        <v>-19.900000000000148</v>
      </c>
      <c r="CP21" s="34">
        <f t="shared" si="9"/>
        <v>93.800000000000068</v>
      </c>
      <c r="CQ21" s="34">
        <f t="shared" si="9"/>
        <v>19.200000000000443</v>
      </c>
      <c r="CR21" s="34">
        <f t="shared" si="9"/>
        <v>51.299999999999386</v>
      </c>
      <c r="CS21" s="34">
        <f t="shared" si="9"/>
        <v>-179.39999999999986</v>
      </c>
      <c r="CT21" s="34">
        <f t="shared" si="9"/>
        <v>-44.399999999999181</v>
      </c>
      <c r="CU21" s="34">
        <f t="shared" si="9"/>
        <v>2.0000000000004547</v>
      </c>
      <c r="CV21" s="92">
        <f t="shared" si="9"/>
        <v>75.400000000000034</v>
      </c>
      <c r="CW21" s="34">
        <f t="shared" si="9"/>
        <v>-114.49999999999989</v>
      </c>
      <c r="CX21" s="34">
        <f t="shared" si="9"/>
        <v>118.59999999999991</v>
      </c>
      <c r="CY21" s="34">
        <f t="shared" si="9"/>
        <v>-48.300000000000296</v>
      </c>
      <c r="CZ21" s="34">
        <f t="shared" si="9"/>
        <v>32.100000000000364</v>
      </c>
      <c r="DA21" s="34">
        <f t="shared" si="9"/>
        <v>-58.599999999999909</v>
      </c>
      <c r="DB21" s="34">
        <f t="shared" si="9"/>
        <v>18.699999999999591</v>
      </c>
      <c r="DC21" s="34">
        <f t="shared" si="9"/>
        <v>33.000000000001023</v>
      </c>
      <c r="DD21" s="34">
        <f t="shared" si="9"/>
        <v>97.099999999999341</v>
      </c>
      <c r="DE21" s="34">
        <f t="shared" si="9"/>
        <v>-79.999999999999545</v>
      </c>
      <c r="DF21" s="34">
        <f t="shared" si="9"/>
        <v>-10.20000000000141</v>
      </c>
      <c r="DG21" s="93">
        <f t="shared" si="9"/>
        <v>-108.19999999999982</v>
      </c>
      <c r="DH21" s="92">
        <f t="shared" si="9"/>
        <v>71.700000000000045</v>
      </c>
      <c r="DI21" s="34">
        <f t="shared" si="9"/>
        <v>-83.800000000000068</v>
      </c>
      <c r="DJ21" s="34">
        <f t="shared" si="9"/>
        <v>197.4000000000002</v>
      </c>
      <c r="DK21" s="34">
        <f t="shared" si="9"/>
        <v>-89.2999999999995</v>
      </c>
      <c r="DL21" s="34">
        <f t="shared" si="9"/>
        <v>67.69999999999925</v>
      </c>
      <c r="DM21" s="34">
        <f t="shared" si="9"/>
        <v>-76.899999999999068</v>
      </c>
      <c r="DN21" s="34">
        <f t="shared" si="9"/>
        <v>9.5000000000001137</v>
      </c>
      <c r="DO21" s="34">
        <f t="shared" si="9"/>
        <v>-31.60000000000025</v>
      </c>
      <c r="DP21" s="34">
        <f t="shared" si="9"/>
        <v>110.59999999999877</v>
      </c>
      <c r="DQ21" s="34">
        <f t="shared" si="9"/>
        <v>-85</v>
      </c>
      <c r="DR21" s="34">
        <f t="shared" si="9"/>
        <v>-30.999999999999659</v>
      </c>
      <c r="DS21" s="34">
        <f>DS8-DS13</f>
        <v>-46.799999999999727</v>
      </c>
      <c r="DT21" s="92">
        <f t="shared" si="9"/>
        <v>-19.899999999999977</v>
      </c>
      <c r="DU21" s="34">
        <f t="shared" si="9"/>
        <v>-54</v>
      </c>
      <c r="DV21" s="34">
        <f t="shared" si="9"/>
        <v>188.60000000000002</v>
      </c>
      <c r="DW21" s="34">
        <f t="shared" si="9"/>
        <v>-91.10000000000025</v>
      </c>
      <c r="DX21" s="34">
        <f t="shared" si="9"/>
        <v>46.800000000000296</v>
      </c>
      <c r="DY21" s="34">
        <f t="shared" si="9"/>
        <v>-131.80000000000018</v>
      </c>
      <c r="DZ21" s="34">
        <f t="shared" si="9"/>
        <v>15.900000000000091</v>
      </c>
      <c r="EA21" s="34">
        <f t="shared" si="9"/>
        <v>7.8000000000010914</v>
      </c>
      <c r="EB21" s="34">
        <f t="shared" si="9"/>
        <v>66.899999999998045</v>
      </c>
      <c r="EC21" s="34">
        <f t="shared" ref="EC21:FS21" si="10">EC8-EC13</f>
        <v>-150.69999999999936</v>
      </c>
      <c r="ED21" s="34">
        <f t="shared" si="10"/>
        <v>0.3000000000001819</v>
      </c>
      <c r="EE21" s="93">
        <f t="shared" si="10"/>
        <v>-40.599999999998658</v>
      </c>
      <c r="EF21" s="92">
        <f t="shared" si="10"/>
        <v>106.19999999999993</v>
      </c>
      <c r="EG21" s="34">
        <f t="shared" si="10"/>
        <v>-54.099999999999795</v>
      </c>
      <c r="EH21" s="34">
        <f t="shared" si="10"/>
        <v>303.30000000000018</v>
      </c>
      <c r="EI21" s="34">
        <f t="shared" si="10"/>
        <v>-38.299999999999613</v>
      </c>
      <c r="EJ21" s="34">
        <f t="shared" si="10"/>
        <v>80.299999999999045</v>
      </c>
      <c r="EK21" s="34">
        <v>-72.60000000000025</v>
      </c>
      <c r="EL21" s="34">
        <v>49.200000000000387</v>
      </c>
      <c r="EM21" s="40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</row>
    <row r="22" spans="1:167" s="3" customFormat="1" ht="15" x14ac:dyDescent="0.2">
      <c r="A22" s="5">
        <v>0</v>
      </c>
      <c r="B22" s="21" t="s">
        <v>41</v>
      </c>
      <c r="C22" s="91">
        <v>31</v>
      </c>
      <c r="D22" s="11">
        <f>D23-D24</f>
        <v>0.19999999999999973</v>
      </c>
      <c r="E22" s="11">
        <f>E23-E24</f>
        <v>31.8</v>
      </c>
      <c r="F22" s="11">
        <f t="shared" ref="F22:BQ22" si="11">F23-F24</f>
        <v>37.799999999999997</v>
      </c>
      <c r="G22" s="11">
        <f t="shared" si="11"/>
        <v>25.4</v>
      </c>
      <c r="H22" s="11">
        <f t="shared" si="11"/>
        <v>0</v>
      </c>
      <c r="I22" s="11">
        <f t="shared" si="11"/>
        <v>29</v>
      </c>
      <c r="J22" s="11">
        <f t="shared" si="11"/>
        <v>71</v>
      </c>
      <c r="K22" s="11">
        <f t="shared" si="11"/>
        <v>-20.799999999999997</v>
      </c>
      <c r="L22" s="11">
        <f t="shared" si="11"/>
        <v>-26.800000000000011</v>
      </c>
      <c r="M22" s="11">
        <f t="shared" si="11"/>
        <v>58.099999999999994</v>
      </c>
      <c r="N22" s="11">
        <f t="shared" si="11"/>
        <v>67.199999999999989</v>
      </c>
      <c r="O22" s="11">
        <f t="shared" si="11"/>
        <v>5.7999999999999972</v>
      </c>
      <c r="P22" s="10">
        <f t="shared" si="11"/>
        <v>7.2000000000000028</v>
      </c>
      <c r="Q22" s="11">
        <f t="shared" si="11"/>
        <v>29.700000000000003</v>
      </c>
      <c r="R22" s="11">
        <f t="shared" si="11"/>
        <v>163.70000000000002</v>
      </c>
      <c r="S22" s="11">
        <f t="shared" si="11"/>
        <v>-124.1</v>
      </c>
      <c r="T22" s="11">
        <f t="shared" si="11"/>
        <v>47.400000000000006</v>
      </c>
      <c r="U22" s="11">
        <f t="shared" si="11"/>
        <v>24.099999999999998</v>
      </c>
      <c r="V22" s="11">
        <f t="shared" si="11"/>
        <v>-73.400000000000006</v>
      </c>
      <c r="W22" s="11">
        <f t="shared" si="11"/>
        <v>14.5</v>
      </c>
      <c r="X22" s="11">
        <f t="shared" si="11"/>
        <v>17.200000000000124</v>
      </c>
      <c r="Y22" s="11">
        <f t="shared" si="11"/>
        <v>174.19999999999993</v>
      </c>
      <c r="Z22" s="11">
        <f t="shared" si="11"/>
        <v>-46.900000000000006</v>
      </c>
      <c r="AA22" s="11">
        <f t="shared" si="11"/>
        <v>40.399999999999864</v>
      </c>
      <c r="AB22" s="76">
        <f t="shared" si="11"/>
        <v>-2.1000000000000014</v>
      </c>
      <c r="AC22" s="77">
        <f t="shared" si="11"/>
        <v>12.200000000000003</v>
      </c>
      <c r="AD22" s="77">
        <f t="shared" si="11"/>
        <v>-29.100000000000009</v>
      </c>
      <c r="AE22" s="77">
        <f t="shared" si="11"/>
        <v>-96.800000000000011</v>
      </c>
      <c r="AF22" s="77">
        <f t="shared" si="11"/>
        <v>-2.9000000000000057</v>
      </c>
      <c r="AG22" s="77">
        <f t="shared" si="11"/>
        <v>-33.20000000000006</v>
      </c>
      <c r="AH22" s="77">
        <f t="shared" si="11"/>
        <v>77.800000000000011</v>
      </c>
      <c r="AI22" s="77">
        <f t="shared" si="11"/>
        <v>59.300000000000011</v>
      </c>
      <c r="AJ22" s="77">
        <f t="shared" si="11"/>
        <v>60.900000000000148</v>
      </c>
      <c r="AK22" s="77">
        <f t="shared" si="11"/>
        <v>102.69999999999999</v>
      </c>
      <c r="AL22" s="77">
        <f t="shared" si="11"/>
        <v>58.799999999999883</v>
      </c>
      <c r="AM22" s="77">
        <f t="shared" si="11"/>
        <v>117.1</v>
      </c>
      <c r="AN22" s="76">
        <f t="shared" si="11"/>
        <v>-13.100000000000001</v>
      </c>
      <c r="AO22" s="74">
        <f t="shared" si="11"/>
        <v>-6.2000000000000028</v>
      </c>
      <c r="AP22" s="74">
        <f t="shared" si="11"/>
        <v>117.8</v>
      </c>
      <c r="AQ22" s="74">
        <f t="shared" si="11"/>
        <v>66.399999999999991</v>
      </c>
      <c r="AR22" s="74">
        <f t="shared" si="11"/>
        <v>43.499999999999993</v>
      </c>
      <c r="AS22" s="74">
        <f t="shared" si="11"/>
        <v>38.999999999999943</v>
      </c>
      <c r="AT22" s="74">
        <f t="shared" si="11"/>
        <v>129.60000000000002</v>
      </c>
      <c r="AU22" s="74">
        <f t="shared" si="11"/>
        <v>37.5</v>
      </c>
      <c r="AV22" s="74">
        <f t="shared" si="11"/>
        <v>58.09999999999993</v>
      </c>
      <c r="AW22" s="74">
        <f t="shared" si="11"/>
        <v>79.900000000000006</v>
      </c>
      <c r="AX22" s="74">
        <f t="shared" si="11"/>
        <v>86.4</v>
      </c>
      <c r="AY22" s="74">
        <f t="shared" si="11"/>
        <v>107.9</v>
      </c>
      <c r="AZ22" s="94">
        <f t="shared" si="11"/>
        <v>6.0999999999999979</v>
      </c>
      <c r="BA22" s="74">
        <f t="shared" si="11"/>
        <v>28.699999999999996</v>
      </c>
      <c r="BB22" s="74">
        <f t="shared" si="11"/>
        <v>30.499999999999986</v>
      </c>
      <c r="BC22" s="74">
        <f t="shared" si="11"/>
        <v>56.899999999999991</v>
      </c>
      <c r="BD22" s="74">
        <f t="shared" si="11"/>
        <v>57.099999999999994</v>
      </c>
      <c r="BE22" s="74">
        <f t="shared" si="11"/>
        <v>74.7</v>
      </c>
      <c r="BF22" s="74">
        <f t="shared" si="11"/>
        <v>71.500000000000028</v>
      </c>
      <c r="BG22" s="74">
        <f t="shared" si="11"/>
        <v>98.8</v>
      </c>
      <c r="BH22" s="74">
        <f t="shared" si="11"/>
        <v>85.000000000000071</v>
      </c>
      <c r="BI22" s="74">
        <f t="shared" si="11"/>
        <v>101.30000000000004</v>
      </c>
      <c r="BJ22" s="74">
        <f t="shared" si="11"/>
        <v>83.399999999999892</v>
      </c>
      <c r="BK22" s="74">
        <f t="shared" si="11"/>
        <v>179.59999999999985</v>
      </c>
      <c r="BL22" s="94">
        <f t="shared" si="11"/>
        <v>54.899999999999991</v>
      </c>
      <c r="BM22" s="74">
        <f t="shared" si="11"/>
        <v>80.5</v>
      </c>
      <c r="BN22" s="74">
        <f t="shared" si="11"/>
        <v>70.200000000000017</v>
      </c>
      <c r="BO22" s="74">
        <f t="shared" si="11"/>
        <v>56.000000000000014</v>
      </c>
      <c r="BP22" s="74">
        <f t="shared" si="11"/>
        <v>96.499999999999986</v>
      </c>
      <c r="BQ22" s="74">
        <f t="shared" si="11"/>
        <v>49.999999999999929</v>
      </c>
      <c r="BR22" s="75">
        <f t="shared" ref="BR22:CX22" si="12">BR23-BR24</f>
        <v>94.400000000000176</v>
      </c>
      <c r="BS22" s="75">
        <f t="shared" si="12"/>
        <v>69.999999999999858</v>
      </c>
      <c r="BT22" s="75">
        <f t="shared" si="12"/>
        <v>63.899999999999991</v>
      </c>
      <c r="BU22" s="75">
        <f t="shared" si="12"/>
        <v>-8.800000000000054</v>
      </c>
      <c r="BV22" s="75">
        <f t="shared" si="12"/>
        <v>-48.499999999999943</v>
      </c>
      <c r="BW22" s="75">
        <f t="shared" si="12"/>
        <v>176.69999999999993</v>
      </c>
      <c r="BX22" s="95">
        <f t="shared" si="12"/>
        <v>-6.4899999999999949</v>
      </c>
      <c r="BY22" s="75">
        <f t="shared" si="12"/>
        <v>29.689999999999991</v>
      </c>
      <c r="BZ22" s="75">
        <f t="shared" si="12"/>
        <v>14.899999999999984</v>
      </c>
      <c r="CA22" s="96">
        <f t="shared" si="12"/>
        <v>35.40000000000002</v>
      </c>
      <c r="CB22" s="96">
        <f>CB23-CB24</f>
        <v>-21.699999999999989</v>
      </c>
      <c r="CC22" s="75">
        <f>CC23-CC24</f>
        <v>59.300000000000011</v>
      </c>
      <c r="CD22" s="75">
        <v>64.100000000000023</v>
      </c>
      <c r="CE22" s="75">
        <v>70.099999999999966</v>
      </c>
      <c r="CF22" s="96">
        <v>71.399999999999991</v>
      </c>
      <c r="CG22" s="75">
        <v>71.19999999999996</v>
      </c>
      <c r="CH22" s="55">
        <v>29.299999999999983</v>
      </c>
      <c r="CI22" s="56">
        <f t="shared" ref="CI22:EJ22" si="13">CI23-CI24</f>
        <v>120.49999999999997</v>
      </c>
      <c r="CJ22" s="97">
        <f t="shared" si="13"/>
        <v>8.7000000000000011</v>
      </c>
      <c r="CK22" s="98">
        <f t="shared" si="13"/>
        <v>12.000000000000002</v>
      </c>
      <c r="CL22" s="96">
        <f t="shared" si="13"/>
        <v>35.5</v>
      </c>
      <c r="CM22" s="99">
        <f t="shared" si="13"/>
        <v>28.600000000000009</v>
      </c>
      <c r="CN22" s="99">
        <f t="shared" si="13"/>
        <v>46.599999999999987</v>
      </c>
      <c r="CO22" s="99">
        <f t="shared" si="13"/>
        <v>26.499999999999979</v>
      </c>
      <c r="CP22" s="99">
        <f t="shared" si="13"/>
        <v>69.499999999999986</v>
      </c>
      <c r="CQ22" s="99">
        <f t="shared" si="13"/>
        <v>65.200000000000088</v>
      </c>
      <c r="CR22" s="99">
        <f t="shared" si="13"/>
        <v>63.299999999999955</v>
      </c>
      <c r="CS22" s="99">
        <f t="shared" si="13"/>
        <v>66.599999999999994</v>
      </c>
      <c r="CT22" s="100">
        <f t="shared" si="13"/>
        <v>68.30000000000004</v>
      </c>
      <c r="CU22" s="100">
        <f t="shared" si="13"/>
        <v>199.39999999999989</v>
      </c>
      <c r="CV22" s="73">
        <f t="shared" si="13"/>
        <v>10.300000000000002</v>
      </c>
      <c r="CW22" s="101">
        <f t="shared" si="13"/>
        <v>11.499999999999991</v>
      </c>
      <c r="CX22" s="101">
        <f t="shared" si="13"/>
        <v>5.9999999999999893</v>
      </c>
      <c r="CY22" s="101">
        <f t="shared" si="13"/>
        <v>28.600000000000023</v>
      </c>
      <c r="CZ22" s="101">
        <f t="shared" si="13"/>
        <v>35.700000000000003</v>
      </c>
      <c r="DA22" s="101">
        <f t="shared" si="13"/>
        <v>89.1</v>
      </c>
      <c r="DB22" s="101">
        <f t="shared" si="13"/>
        <v>46.135000000000062</v>
      </c>
      <c r="DC22" s="101">
        <f t="shared" si="13"/>
        <v>49.112999999999928</v>
      </c>
      <c r="DD22" s="101">
        <f t="shared" si="13"/>
        <v>58.95600000000006</v>
      </c>
      <c r="DE22" s="101">
        <f t="shared" si="13"/>
        <v>65.199999999999903</v>
      </c>
      <c r="DF22" s="101">
        <f t="shared" si="13"/>
        <v>86.600000000000023</v>
      </c>
      <c r="DG22" s="102">
        <f t="shared" si="13"/>
        <v>130.49599999999998</v>
      </c>
      <c r="DH22" s="103">
        <f t="shared" si="13"/>
        <v>12.399999999999999</v>
      </c>
      <c r="DI22" s="104">
        <f t="shared" si="13"/>
        <v>34.000000000000014</v>
      </c>
      <c r="DJ22" s="104">
        <f t="shared" si="13"/>
        <v>-4.7000000000000242</v>
      </c>
      <c r="DK22" s="105">
        <f t="shared" si="13"/>
        <v>25.300000000000011</v>
      </c>
      <c r="DL22" s="105">
        <f t="shared" si="13"/>
        <v>23.599999999999937</v>
      </c>
      <c r="DM22" s="105">
        <f t="shared" si="13"/>
        <v>13.599999999999994</v>
      </c>
      <c r="DN22" s="105">
        <f t="shared" si="13"/>
        <v>30.900000000000063</v>
      </c>
      <c r="DO22" s="105">
        <f t="shared" si="13"/>
        <v>32.899999999999977</v>
      </c>
      <c r="DP22" s="105">
        <f t="shared" si="13"/>
        <v>36.6</v>
      </c>
      <c r="DQ22" s="105">
        <f t="shared" si="13"/>
        <v>38.199999999999896</v>
      </c>
      <c r="DR22" s="105">
        <f t="shared" si="13"/>
        <v>61.700000000000131</v>
      </c>
      <c r="DS22" s="105">
        <f t="shared" si="13"/>
        <v>88.299999999999983</v>
      </c>
      <c r="DT22" s="95">
        <f t="shared" si="13"/>
        <v>-0.5</v>
      </c>
      <c r="DU22" s="75">
        <f t="shared" si="13"/>
        <v>36.900000000000006</v>
      </c>
      <c r="DV22" s="75">
        <f t="shared" si="13"/>
        <v>21.200000000000024</v>
      </c>
      <c r="DW22" s="75">
        <f t="shared" si="13"/>
        <v>44.099999999999959</v>
      </c>
      <c r="DX22" s="75">
        <f t="shared" si="13"/>
        <v>29.400000000000041</v>
      </c>
      <c r="DY22" s="75">
        <f t="shared" si="13"/>
        <v>19</v>
      </c>
      <c r="DZ22" s="75">
        <f t="shared" si="13"/>
        <v>27.700000000000017</v>
      </c>
      <c r="EA22" s="75">
        <f t="shared" si="13"/>
        <v>53.999999999999972</v>
      </c>
      <c r="EB22" s="75">
        <f t="shared" si="13"/>
        <v>52</v>
      </c>
      <c r="EC22" s="75">
        <f t="shared" si="13"/>
        <v>58.299999999999926</v>
      </c>
      <c r="ED22" s="75">
        <f t="shared" si="13"/>
        <v>46.100000000000165</v>
      </c>
      <c r="EE22" s="106">
        <f t="shared" si="13"/>
        <v>27.89999999999975</v>
      </c>
      <c r="EF22" s="95">
        <f t="shared" si="13"/>
        <v>9.1999999999999993</v>
      </c>
      <c r="EG22" s="75">
        <f t="shared" si="13"/>
        <v>14.2</v>
      </c>
      <c r="EH22" s="75">
        <f t="shared" si="13"/>
        <v>60.399999999999991</v>
      </c>
      <c r="EI22" s="75">
        <f t="shared" si="13"/>
        <v>33.6</v>
      </c>
      <c r="EJ22" s="75">
        <f t="shared" si="13"/>
        <v>62.099999999999994</v>
      </c>
      <c r="EK22" s="75">
        <v>121</v>
      </c>
      <c r="EL22" s="75">
        <v>29.500000000000014</v>
      </c>
      <c r="EM22" s="40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</row>
    <row r="23" spans="1:167" s="3" customFormat="1" ht="15" x14ac:dyDescent="0.2">
      <c r="A23" s="75">
        <f>SUM(A24:A25)</f>
        <v>87.700000000000031</v>
      </c>
      <c r="B23" s="42" t="s">
        <v>42</v>
      </c>
      <c r="C23" s="43">
        <v>31.1</v>
      </c>
      <c r="D23" s="74">
        <v>4.0999999999999996</v>
      </c>
      <c r="E23" s="44">
        <v>34</v>
      </c>
      <c r="F23" s="44">
        <v>42.8</v>
      </c>
      <c r="G23" s="44">
        <v>34.299999999999997</v>
      </c>
      <c r="H23" s="44">
        <v>49.1</v>
      </c>
      <c r="I23" s="45">
        <v>67.3</v>
      </c>
      <c r="J23" s="45">
        <v>83.1</v>
      </c>
      <c r="K23" s="45">
        <v>69.3</v>
      </c>
      <c r="L23" s="45">
        <v>70.599999999999994</v>
      </c>
      <c r="M23" s="45">
        <v>92.1</v>
      </c>
      <c r="N23" s="45">
        <v>72.5</v>
      </c>
      <c r="O23" s="44">
        <v>123.1</v>
      </c>
      <c r="P23" s="46">
        <v>26.1</v>
      </c>
      <c r="Q23" s="48">
        <v>42.7</v>
      </c>
      <c r="R23" s="47">
        <v>170.8</v>
      </c>
      <c r="S23" s="48">
        <v>-77.7</v>
      </c>
      <c r="T23" s="47">
        <v>66.7</v>
      </c>
      <c r="U23" s="47">
        <v>37.9</v>
      </c>
      <c r="V23" s="47">
        <v>84.4</v>
      </c>
      <c r="W23" s="47">
        <v>102.4</v>
      </c>
      <c r="X23" s="47">
        <v>40.800000000000125</v>
      </c>
      <c r="Y23" s="47">
        <v>237.7</v>
      </c>
      <c r="Z23" s="44">
        <v>146.5</v>
      </c>
      <c r="AA23" s="44">
        <v>89.399999999999864</v>
      </c>
      <c r="AB23" s="46">
        <v>29.7</v>
      </c>
      <c r="AC23" s="47">
        <v>37.6</v>
      </c>
      <c r="AD23" s="44">
        <v>52.3</v>
      </c>
      <c r="AE23" s="49">
        <v>75.5</v>
      </c>
      <c r="AF23" s="47">
        <v>72.099999999999994</v>
      </c>
      <c r="AG23" s="47">
        <v>62.3</v>
      </c>
      <c r="AH23" s="47">
        <v>97.2</v>
      </c>
      <c r="AI23" s="84">
        <v>66.999999999999943</v>
      </c>
      <c r="AJ23" s="47">
        <v>70.300000000000125</v>
      </c>
      <c r="AK23" s="47">
        <v>113.1</v>
      </c>
      <c r="AL23" s="47">
        <v>72.999999999999886</v>
      </c>
      <c r="AM23" s="47">
        <v>143.19999999999999</v>
      </c>
      <c r="AN23" s="69">
        <v>28</v>
      </c>
      <c r="AO23" s="48">
        <v>25.4</v>
      </c>
      <c r="AP23" s="45">
        <v>68.599999999999994</v>
      </c>
      <c r="AQ23" s="47">
        <v>68.599999999999994</v>
      </c>
      <c r="AR23" s="60">
        <v>75.599999999999994</v>
      </c>
      <c r="AS23" s="47">
        <v>65.499999999999943</v>
      </c>
      <c r="AT23" s="52">
        <v>136.30000000000001</v>
      </c>
      <c r="AU23" s="47">
        <v>66.7</v>
      </c>
      <c r="AV23" s="47">
        <v>70.699999999999932</v>
      </c>
      <c r="AW23" s="47">
        <v>84.9</v>
      </c>
      <c r="AX23" s="48">
        <v>88.5</v>
      </c>
      <c r="AY23" s="47">
        <v>128.30000000000001</v>
      </c>
      <c r="AZ23" s="54">
        <v>17.899999999999999</v>
      </c>
      <c r="BA23" s="47">
        <v>29.899999999999995</v>
      </c>
      <c r="BB23" s="49">
        <v>39.199999999999989</v>
      </c>
      <c r="BC23" s="107">
        <v>59.899999999999991</v>
      </c>
      <c r="BD23" s="55">
        <v>60.599999999999994</v>
      </c>
      <c r="BE23" s="56">
        <v>82.7</v>
      </c>
      <c r="BF23" s="55">
        <v>83.800000000000011</v>
      </c>
      <c r="BG23" s="56">
        <v>112.3</v>
      </c>
      <c r="BH23" s="4">
        <v>117.00000000000006</v>
      </c>
      <c r="BI23" s="55">
        <v>111.20000000000005</v>
      </c>
      <c r="BJ23" s="4">
        <v>101.59999999999991</v>
      </c>
      <c r="BK23" s="4">
        <v>204.19999999999982</v>
      </c>
      <c r="BL23" s="57">
        <v>60.599999999999994</v>
      </c>
      <c r="BM23" s="4">
        <v>85.6</v>
      </c>
      <c r="BN23" s="4">
        <v>81.300000000000011</v>
      </c>
      <c r="BO23" s="4">
        <v>66.800000000000011</v>
      </c>
      <c r="BP23" s="56">
        <v>100.19999999999999</v>
      </c>
      <c r="BQ23" s="4">
        <v>67.699999999999932</v>
      </c>
      <c r="BR23" s="55">
        <v>102.30000000000018</v>
      </c>
      <c r="BS23" s="55">
        <v>77.399999999999864</v>
      </c>
      <c r="BT23" s="55">
        <v>72</v>
      </c>
      <c r="BU23" s="4">
        <v>71.699999999999932</v>
      </c>
      <c r="BV23" s="4">
        <v>54.800000000000068</v>
      </c>
      <c r="BW23" s="56">
        <v>198.69999999999993</v>
      </c>
      <c r="BX23" s="58">
        <v>17.730000000000004</v>
      </c>
      <c r="BY23" s="59">
        <v>32.069999999999993</v>
      </c>
      <c r="BZ23" s="55">
        <v>40.999999999999986</v>
      </c>
      <c r="CA23" s="4">
        <v>50.800000000000011</v>
      </c>
      <c r="CB23" s="4">
        <v>72.200000000000017</v>
      </c>
      <c r="CC23" s="55">
        <v>65.800000000000011</v>
      </c>
      <c r="CD23" s="55">
        <v>67.800000000000011</v>
      </c>
      <c r="CE23" s="55">
        <v>73.5</v>
      </c>
      <c r="CF23" s="4">
        <v>75.600000000000023</v>
      </c>
      <c r="CG23" s="55">
        <v>72.199999999999989</v>
      </c>
      <c r="CH23" s="55">
        <v>33.799999999999955</v>
      </c>
      <c r="CI23" s="56">
        <v>125.89999999999998</v>
      </c>
      <c r="CJ23" s="46">
        <v>8.8000000000000007</v>
      </c>
      <c r="CK23" s="47">
        <v>12.300000000000002</v>
      </c>
      <c r="CL23" s="44">
        <v>40</v>
      </c>
      <c r="CM23" s="60">
        <v>28.70000000000001</v>
      </c>
      <c r="CN23" s="55">
        <v>47.699999999999989</v>
      </c>
      <c r="CO23" s="47">
        <v>33.899999999999977</v>
      </c>
      <c r="CP23" s="4">
        <v>71.299999999999983</v>
      </c>
      <c r="CQ23" s="55">
        <v>66.500000000000085</v>
      </c>
      <c r="CR23" s="55">
        <v>76.799999999999955</v>
      </c>
      <c r="CS23" s="55">
        <v>91</v>
      </c>
      <c r="CT23" s="55">
        <v>77.200000000000045</v>
      </c>
      <c r="CU23" s="4">
        <v>213.49999999999989</v>
      </c>
      <c r="CV23" s="57">
        <v>18.900000000000002</v>
      </c>
      <c r="CW23" s="4">
        <v>20.799999999999994</v>
      </c>
      <c r="CX23" s="59">
        <v>26.29999999999999</v>
      </c>
      <c r="CY23" s="48">
        <v>28.700000000000017</v>
      </c>
      <c r="CZ23" s="56">
        <v>36.700000000000003</v>
      </c>
      <c r="DA23" s="55">
        <v>100.9</v>
      </c>
      <c r="DB23" s="48">
        <v>46.296000000000049</v>
      </c>
      <c r="DC23" s="62">
        <v>50.312999999999931</v>
      </c>
      <c r="DD23" s="55">
        <v>72.500000000000057</v>
      </c>
      <c r="DE23" s="55">
        <v>65.390999999999906</v>
      </c>
      <c r="DF23" s="4">
        <v>87.100000000000023</v>
      </c>
      <c r="DG23" s="63">
        <v>144.39999999999998</v>
      </c>
      <c r="DH23" s="46">
        <v>27.7</v>
      </c>
      <c r="DI23" s="44">
        <v>44.600000000000009</v>
      </c>
      <c r="DJ23" s="60">
        <v>32.59999999999998</v>
      </c>
      <c r="DK23" s="64">
        <v>41.2</v>
      </c>
      <c r="DL23" s="60">
        <v>46.299999999999955</v>
      </c>
      <c r="DM23" s="65">
        <v>48.400000000000006</v>
      </c>
      <c r="DN23" s="55">
        <v>46.30000000000004</v>
      </c>
      <c r="DO23" s="55">
        <v>49.099999999999966</v>
      </c>
      <c r="DP23" s="56">
        <v>81</v>
      </c>
      <c r="DQ23" s="4">
        <v>53.299999999999898</v>
      </c>
      <c r="DR23" s="55">
        <v>77.300000000000125</v>
      </c>
      <c r="DS23" s="55">
        <v>132.39999999999998</v>
      </c>
      <c r="DT23" s="58">
        <v>14.8</v>
      </c>
      <c r="DU23" s="55">
        <v>49.2</v>
      </c>
      <c r="DV23" s="4">
        <v>39.40000000000002</v>
      </c>
      <c r="DW23" s="66">
        <v>56.299999999999969</v>
      </c>
      <c r="DX23" s="55">
        <v>41.500000000000028</v>
      </c>
      <c r="DY23" s="55">
        <v>59.900000000000006</v>
      </c>
      <c r="DZ23" s="55">
        <v>41.300000000000011</v>
      </c>
      <c r="EA23" s="5">
        <v>68.799999999999955</v>
      </c>
      <c r="EB23" s="5">
        <v>71.600000000000023</v>
      </c>
      <c r="EC23" s="55">
        <v>72.299999999999898</v>
      </c>
      <c r="ED23" s="55">
        <v>59.800000000000182</v>
      </c>
      <c r="EE23" s="67">
        <v>87.499999999999773</v>
      </c>
      <c r="EF23" s="68">
        <v>24.099999999999998</v>
      </c>
      <c r="EG23" s="47">
        <v>19.900000000000002</v>
      </c>
      <c r="EH23" s="55">
        <v>76.399999999999991</v>
      </c>
      <c r="EI23" s="55">
        <v>36.200000000000003</v>
      </c>
      <c r="EJ23" s="55">
        <v>64.699999999999989</v>
      </c>
      <c r="EK23" s="55">
        <v>138.9</v>
      </c>
      <c r="EL23" s="55">
        <v>30.800000000000011</v>
      </c>
      <c r="EM23" s="40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</row>
    <row r="24" spans="1:167" s="3" customFormat="1" ht="15" x14ac:dyDescent="0.2">
      <c r="A24" s="5">
        <v>46.500000000000014</v>
      </c>
      <c r="B24" s="42" t="s">
        <v>43</v>
      </c>
      <c r="C24" s="43">
        <v>31.2</v>
      </c>
      <c r="D24" s="44">
        <v>3.9</v>
      </c>
      <c r="E24" s="44">
        <v>2.2000000000000002</v>
      </c>
      <c r="F24" s="44">
        <v>5</v>
      </c>
      <c r="G24" s="44">
        <v>8.9</v>
      </c>
      <c r="H24" s="44">
        <v>49.1</v>
      </c>
      <c r="I24" s="45">
        <v>38.299999999999997</v>
      </c>
      <c r="J24" s="45">
        <v>12.1</v>
      </c>
      <c r="K24" s="45">
        <v>90.1</v>
      </c>
      <c r="L24" s="45">
        <v>97.4</v>
      </c>
      <c r="M24" s="45">
        <v>34</v>
      </c>
      <c r="N24" s="45">
        <v>5.3000000000000114</v>
      </c>
      <c r="O24" s="44">
        <v>117.3</v>
      </c>
      <c r="P24" s="46">
        <v>18.899999999999999</v>
      </c>
      <c r="Q24" s="48">
        <v>13</v>
      </c>
      <c r="R24" s="47">
        <v>7.1</v>
      </c>
      <c r="S24" s="48">
        <v>46.4</v>
      </c>
      <c r="T24" s="47">
        <v>19.3</v>
      </c>
      <c r="U24" s="47">
        <v>13.8</v>
      </c>
      <c r="V24" s="47">
        <v>157.80000000000001</v>
      </c>
      <c r="W24" s="47">
        <v>87.9</v>
      </c>
      <c r="X24" s="47">
        <v>23.6</v>
      </c>
      <c r="Y24" s="47">
        <v>63.500000000000057</v>
      </c>
      <c r="Z24" s="44">
        <v>193.4</v>
      </c>
      <c r="AA24" s="44">
        <v>49</v>
      </c>
      <c r="AB24" s="46">
        <v>31.8</v>
      </c>
      <c r="AC24" s="47">
        <v>25.4</v>
      </c>
      <c r="AD24" s="44">
        <v>81.400000000000006</v>
      </c>
      <c r="AE24" s="49">
        <v>172.3</v>
      </c>
      <c r="AF24" s="47">
        <v>75</v>
      </c>
      <c r="AG24" s="47">
        <v>95.500000000000057</v>
      </c>
      <c r="AH24" s="47">
        <v>19.399999999999999</v>
      </c>
      <c r="AI24" s="84">
        <v>7.6999999999999318</v>
      </c>
      <c r="AJ24" s="47">
        <v>9.3999999999999773</v>
      </c>
      <c r="AK24" s="47">
        <v>10.4</v>
      </c>
      <c r="AL24" s="47">
        <v>14.2</v>
      </c>
      <c r="AM24" s="47">
        <v>26.1</v>
      </c>
      <c r="AN24" s="69">
        <v>41.1</v>
      </c>
      <c r="AO24" s="48">
        <v>31.6</v>
      </c>
      <c r="AP24" s="45">
        <v>-49.2</v>
      </c>
      <c r="AQ24" s="47">
        <v>2.2000000000000002</v>
      </c>
      <c r="AR24" s="60">
        <v>32.1</v>
      </c>
      <c r="AS24" s="47">
        <v>26.5</v>
      </c>
      <c r="AT24" s="52">
        <v>6.7</v>
      </c>
      <c r="AU24" s="47">
        <v>29.2</v>
      </c>
      <c r="AV24" s="47">
        <v>12.6</v>
      </c>
      <c r="AW24" s="48">
        <v>5</v>
      </c>
      <c r="AX24" s="48">
        <v>2.1</v>
      </c>
      <c r="AY24" s="47">
        <v>20.399999999999999</v>
      </c>
      <c r="AZ24" s="54">
        <v>11.8</v>
      </c>
      <c r="BA24" s="47">
        <v>1.1999999999999993</v>
      </c>
      <c r="BB24" s="49">
        <v>8.7000000000000011</v>
      </c>
      <c r="BC24" s="107">
        <v>3</v>
      </c>
      <c r="BD24" s="108">
        <v>3.5</v>
      </c>
      <c r="BE24" s="109">
        <v>8</v>
      </c>
      <c r="BF24" s="55">
        <v>12.29999999999999</v>
      </c>
      <c r="BG24" s="56">
        <v>13.5</v>
      </c>
      <c r="BH24" s="4">
        <v>31.999999999999986</v>
      </c>
      <c r="BI24" s="55">
        <v>9.9000000000000057</v>
      </c>
      <c r="BJ24" s="4">
        <v>18.200000000000017</v>
      </c>
      <c r="BK24" s="4">
        <v>24.59999999999998</v>
      </c>
      <c r="BL24" s="57">
        <v>5.6999999999999993</v>
      </c>
      <c r="BM24" s="4">
        <v>5.0999999999999996</v>
      </c>
      <c r="BN24" s="4">
        <v>11.1</v>
      </c>
      <c r="BO24" s="4">
        <v>10.799999999999997</v>
      </c>
      <c r="BP24" s="56">
        <v>3.7000000000000028</v>
      </c>
      <c r="BQ24" s="4">
        <v>17.700000000000003</v>
      </c>
      <c r="BR24" s="55">
        <v>7.8999999999999986</v>
      </c>
      <c r="BS24" s="55">
        <v>7.4000000000000057</v>
      </c>
      <c r="BT24" s="55">
        <v>8.1000000000000085</v>
      </c>
      <c r="BU24" s="4">
        <v>80.499999999999986</v>
      </c>
      <c r="BV24" s="4">
        <v>103.30000000000001</v>
      </c>
      <c r="BW24" s="56">
        <v>22</v>
      </c>
      <c r="BX24" s="58">
        <v>24.22</v>
      </c>
      <c r="BY24" s="59">
        <v>2.3800000000000026</v>
      </c>
      <c r="BZ24" s="55">
        <v>26.1</v>
      </c>
      <c r="CA24" s="4">
        <v>15.399999999999991</v>
      </c>
      <c r="CB24" s="4">
        <v>93.9</v>
      </c>
      <c r="CC24" s="55">
        <v>6.5</v>
      </c>
      <c r="CD24" s="55">
        <v>3.6999999999999886</v>
      </c>
      <c r="CE24" s="55">
        <v>3.4000000000000341</v>
      </c>
      <c r="CF24" s="4">
        <v>4.1999999999999602</v>
      </c>
      <c r="CG24" s="55">
        <v>1.0000000000000284</v>
      </c>
      <c r="CH24" s="55">
        <v>4.4999999999999716</v>
      </c>
      <c r="CI24" s="56">
        <v>5.4000000000000057</v>
      </c>
      <c r="CJ24" s="46">
        <v>0.1</v>
      </c>
      <c r="CK24" s="47">
        <v>0.30000000000000004</v>
      </c>
      <c r="CL24" s="44">
        <v>4.4999999999999991</v>
      </c>
      <c r="CM24" s="60">
        <v>0.10000000000000053</v>
      </c>
      <c r="CN24" s="55">
        <v>1.0999999999999996</v>
      </c>
      <c r="CO24" s="47">
        <v>7.3999999999999986</v>
      </c>
      <c r="CP24" s="4">
        <v>1.8000000000000025</v>
      </c>
      <c r="CQ24" s="55">
        <v>1.3000000000000007</v>
      </c>
      <c r="CR24" s="55">
        <v>13.5</v>
      </c>
      <c r="CS24" s="55">
        <v>24.4</v>
      </c>
      <c r="CT24" s="55">
        <v>8.9000000000000057</v>
      </c>
      <c r="CU24" s="4">
        <v>14.099999999999994</v>
      </c>
      <c r="CV24" s="57">
        <v>8.6</v>
      </c>
      <c r="CW24" s="4">
        <v>9.3000000000000025</v>
      </c>
      <c r="CX24" s="59">
        <v>20.3</v>
      </c>
      <c r="CY24" s="48">
        <v>9.9999999999994316E-2</v>
      </c>
      <c r="CZ24" s="56">
        <v>1</v>
      </c>
      <c r="DA24" s="55">
        <v>11.800000000000011</v>
      </c>
      <c r="DB24" s="48">
        <v>0.16099999999998715</v>
      </c>
      <c r="DC24" s="62">
        <v>1.2000000000000028</v>
      </c>
      <c r="DD24" s="55">
        <v>13.543999999999997</v>
      </c>
      <c r="DE24" s="55">
        <v>0.1910000000000025</v>
      </c>
      <c r="DF24" s="4">
        <v>0.5</v>
      </c>
      <c r="DG24" s="70">
        <v>13.903999999999996</v>
      </c>
      <c r="DH24" s="46">
        <v>15.3</v>
      </c>
      <c r="DI24" s="44">
        <v>10.599999999999998</v>
      </c>
      <c r="DJ24" s="60">
        <v>37.300000000000004</v>
      </c>
      <c r="DK24" s="64">
        <v>15.899999999999991</v>
      </c>
      <c r="DL24" s="60">
        <v>22.700000000000017</v>
      </c>
      <c r="DM24" s="65">
        <v>34.800000000000011</v>
      </c>
      <c r="DN24" s="55">
        <v>15.399999999999977</v>
      </c>
      <c r="DO24" s="55">
        <v>16.199999999999989</v>
      </c>
      <c r="DP24" s="56">
        <v>44.4</v>
      </c>
      <c r="DQ24" s="4">
        <v>15.1</v>
      </c>
      <c r="DR24" s="55">
        <v>15.599999999999994</v>
      </c>
      <c r="DS24" s="55">
        <v>44.099999999999994</v>
      </c>
      <c r="DT24" s="58">
        <v>15.3</v>
      </c>
      <c r="DU24" s="55">
        <v>12.3</v>
      </c>
      <c r="DV24" s="4">
        <v>18.199999999999996</v>
      </c>
      <c r="DW24" s="66">
        <v>12.20000000000001</v>
      </c>
      <c r="DX24" s="55">
        <v>12.099999999999987</v>
      </c>
      <c r="DY24" s="55">
        <v>40.900000000000006</v>
      </c>
      <c r="DZ24" s="55">
        <v>13.599999999999994</v>
      </c>
      <c r="EA24" s="5">
        <v>14.799999999999983</v>
      </c>
      <c r="EB24" s="5">
        <v>19.600000000000023</v>
      </c>
      <c r="EC24" s="55">
        <v>13.999999999999972</v>
      </c>
      <c r="ED24" s="55">
        <v>13.700000000000017</v>
      </c>
      <c r="EE24" s="67">
        <v>59.600000000000023</v>
      </c>
      <c r="EF24" s="68">
        <v>14.899999999999999</v>
      </c>
      <c r="EG24" s="47">
        <v>5.7000000000000028</v>
      </c>
      <c r="EH24" s="55">
        <v>16</v>
      </c>
      <c r="EI24" s="55">
        <v>2.6000000000000014</v>
      </c>
      <c r="EJ24" s="55">
        <v>2.5999999999999943</v>
      </c>
      <c r="EK24" s="55">
        <v>17.900000000000006</v>
      </c>
      <c r="EL24" s="55">
        <v>1.2999999999999972</v>
      </c>
      <c r="EM24" s="40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</row>
    <row r="25" spans="1:167" s="3" customFormat="1" ht="30.75" customHeight="1" x14ac:dyDescent="0.2">
      <c r="A25" s="5">
        <v>41.200000000000017</v>
      </c>
      <c r="B25" s="27" t="s">
        <v>44</v>
      </c>
      <c r="C25" s="91"/>
      <c r="D25" s="110">
        <f>D8-D13-D22</f>
        <v>16.3</v>
      </c>
      <c r="E25" s="110">
        <f t="shared" ref="E25:AA25" si="14">E8-E13-E22</f>
        <v>0.79999999999999361</v>
      </c>
      <c r="F25" s="110">
        <f t="shared" si="14"/>
        <v>128.09999999999997</v>
      </c>
      <c r="G25" s="110">
        <f t="shared" si="14"/>
        <v>-32.499999999999993</v>
      </c>
      <c r="H25" s="110">
        <f t="shared" si="14"/>
        <v>99</v>
      </c>
      <c r="I25" s="110">
        <f t="shared" si="14"/>
        <v>-31.10000000000008</v>
      </c>
      <c r="J25" s="110">
        <f t="shared" si="14"/>
        <v>-40.199999999999989</v>
      </c>
      <c r="K25" s="110">
        <f t="shared" si="14"/>
        <v>135.09999999999991</v>
      </c>
      <c r="L25" s="110">
        <f t="shared" si="14"/>
        <v>55.700000000000159</v>
      </c>
      <c r="M25" s="110">
        <f t="shared" si="14"/>
        <v>-50.60000000000008</v>
      </c>
      <c r="N25" s="110">
        <f t="shared" si="14"/>
        <v>-32.799999999999869</v>
      </c>
      <c r="O25" s="110">
        <f t="shared" si="14"/>
        <v>97.399999999999935</v>
      </c>
      <c r="P25" s="111">
        <f t="shared" si="14"/>
        <v>167.60000000000002</v>
      </c>
      <c r="Q25" s="110">
        <f t="shared" si="14"/>
        <v>22.999999999999986</v>
      </c>
      <c r="R25" s="110">
        <f t="shared" si="14"/>
        <v>-97.500000000000028</v>
      </c>
      <c r="S25" s="110">
        <f t="shared" si="14"/>
        <v>143.30000000000004</v>
      </c>
      <c r="T25" s="110">
        <f t="shared" si="14"/>
        <v>15.099999999999994</v>
      </c>
      <c r="U25" s="110">
        <f t="shared" si="14"/>
        <v>-39.100000000000108</v>
      </c>
      <c r="V25" s="110">
        <f t="shared" si="14"/>
        <v>188.60000000000005</v>
      </c>
      <c r="W25" s="110">
        <f t="shared" si="14"/>
        <v>-69.300000000000068</v>
      </c>
      <c r="X25" s="110">
        <f t="shared" si="14"/>
        <v>55.699999999999854</v>
      </c>
      <c r="Y25" s="110">
        <f t="shared" si="14"/>
        <v>-143.70000000000113</v>
      </c>
      <c r="Z25" s="110">
        <f t="shared" si="14"/>
        <v>-63.399999999999096</v>
      </c>
      <c r="AA25" s="110">
        <f t="shared" si="14"/>
        <v>-50.700000000000045</v>
      </c>
      <c r="AB25" s="76">
        <f t="shared" ref="AB25:AN25" si="15">AB21-AB22</f>
        <v>-57.09999999999993</v>
      </c>
      <c r="AC25" s="77">
        <f t="shared" si="15"/>
        <v>-102.10000000000004</v>
      </c>
      <c r="AD25" s="77">
        <f t="shared" si="15"/>
        <v>157.50000000000006</v>
      </c>
      <c r="AE25" s="77">
        <f t="shared" si="15"/>
        <v>-23.100000000000023</v>
      </c>
      <c r="AF25" s="77">
        <f t="shared" si="15"/>
        <v>-50.80000000000004</v>
      </c>
      <c r="AG25" s="77">
        <f t="shared" si="15"/>
        <v>36.800000000000139</v>
      </c>
      <c r="AH25" s="77">
        <f t="shared" si="15"/>
        <v>-100.30000000000001</v>
      </c>
      <c r="AI25" s="77">
        <f t="shared" si="15"/>
        <v>-97.499999999999375</v>
      </c>
      <c r="AJ25" s="77">
        <f t="shared" si="15"/>
        <v>-78.100000000000023</v>
      </c>
      <c r="AK25" s="78">
        <f t="shared" si="15"/>
        <v>-188.00000000000011</v>
      </c>
      <c r="AL25" s="78">
        <f t="shared" si="15"/>
        <v>328.40000000000026</v>
      </c>
      <c r="AM25" s="78">
        <f t="shared" si="15"/>
        <v>-187.40000000000074</v>
      </c>
      <c r="AN25" s="79">
        <f t="shared" si="15"/>
        <v>12.799999999999933</v>
      </c>
      <c r="AO25" s="11">
        <f>AO21-AO22</f>
        <v>-95.800000000000054</v>
      </c>
      <c r="AP25" s="11">
        <f>AP8-AP13-AP22</f>
        <v>57.400000000000162</v>
      </c>
      <c r="AQ25" s="11">
        <f>AQ8-AQ13-AQ22</f>
        <v>-199.89999999999998</v>
      </c>
      <c r="AR25" s="11">
        <f>AR8-AR13-AR22</f>
        <v>-109.80000000000001</v>
      </c>
      <c r="AS25" s="11">
        <f>AS8-AS13-AS22</f>
        <v>-119.89999999999992</v>
      </c>
      <c r="AT25" s="11">
        <f>AT21-AT22</f>
        <v>-198.7</v>
      </c>
      <c r="AU25" s="11">
        <f>AU21-AU22</f>
        <v>-106.89999999999941</v>
      </c>
      <c r="AV25" s="11">
        <f t="shared" ref="AV25:DG25" si="16">AV8-AV13-AV22</f>
        <v>-53.700000000001147</v>
      </c>
      <c r="AW25" s="11">
        <f t="shared" si="16"/>
        <v>-152.59999999999914</v>
      </c>
      <c r="AX25" s="11">
        <f t="shared" si="16"/>
        <v>-131.49999999999991</v>
      </c>
      <c r="AY25" s="11">
        <f t="shared" si="16"/>
        <v>-98.400000000000119</v>
      </c>
      <c r="AZ25" s="10">
        <f t="shared" si="16"/>
        <v>45.099999999999994</v>
      </c>
      <c r="BA25" s="11">
        <f t="shared" si="16"/>
        <v>-121.39999999999986</v>
      </c>
      <c r="BB25" s="11">
        <f t="shared" si="16"/>
        <v>5.6999999999998892</v>
      </c>
      <c r="BC25" s="11">
        <f t="shared" si="16"/>
        <v>-119.40000000000011</v>
      </c>
      <c r="BD25" s="11">
        <f t="shared" si="16"/>
        <v>-118.89999999999972</v>
      </c>
      <c r="BE25" s="11">
        <f t="shared" si="16"/>
        <v>-93.80000000000048</v>
      </c>
      <c r="BF25" s="11">
        <f t="shared" si="16"/>
        <v>-126.29999999999998</v>
      </c>
      <c r="BG25" s="11">
        <f t="shared" si="16"/>
        <v>-6.1000000000000085</v>
      </c>
      <c r="BH25" s="11">
        <f t="shared" si="16"/>
        <v>-33.200000000000855</v>
      </c>
      <c r="BI25" s="11">
        <f t="shared" si="16"/>
        <v>-103.30000000000004</v>
      </c>
      <c r="BJ25" s="11">
        <f t="shared" si="16"/>
        <v>-73.200000000000529</v>
      </c>
      <c r="BK25" s="11">
        <f t="shared" si="16"/>
        <v>-173.79999999999899</v>
      </c>
      <c r="BL25" s="10">
        <f t="shared" si="16"/>
        <v>5.7000000000000313</v>
      </c>
      <c r="BM25" s="11">
        <f t="shared" si="16"/>
        <v>-97.900000000000034</v>
      </c>
      <c r="BN25" s="11">
        <f t="shared" si="16"/>
        <v>297.20000000000005</v>
      </c>
      <c r="BO25" s="11">
        <f t="shared" si="16"/>
        <v>-175.7000000000005</v>
      </c>
      <c r="BP25" s="11">
        <f t="shared" si="16"/>
        <v>-5.6999999999998039</v>
      </c>
      <c r="BQ25" s="11">
        <f t="shared" si="16"/>
        <v>49.20000000000006</v>
      </c>
      <c r="BR25" s="11">
        <f t="shared" si="16"/>
        <v>-76.899999999999778</v>
      </c>
      <c r="BS25" s="11">
        <f t="shared" si="16"/>
        <v>-74.700000000000131</v>
      </c>
      <c r="BT25" s="11">
        <f t="shared" si="16"/>
        <v>83.599999999999611</v>
      </c>
      <c r="BU25" s="11">
        <f t="shared" si="16"/>
        <v>-62.399999999999423</v>
      </c>
      <c r="BV25" s="11">
        <f t="shared" si="16"/>
        <v>114.00000000000028</v>
      </c>
      <c r="BW25" s="11">
        <f t="shared" si="16"/>
        <v>-350.3000000000003</v>
      </c>
      <c r="BX25" s="10">
        <f t="shared" si="16"/>
        <v>110.21000000000008</v>
      </c>
      <c r="BY25" s="11">
        <f t="shared" si="16"/>
        <v>-105.01000000000005</v>
      </c>
      <c r="BZ25" s="11">
        <f t="shared" si="16"/>
        <v>186.80000000000018</v>
      </c>
      <c r="CA25" s="11">
        <f t="shared" si="16"/>
        <v>-70.900000000000077</v>
      </c>
      <c r="CB25" s="11">
        <f t="shared" si="16"/>
        <v>98.100000000000534</v>
      </c>
      <c r="CC25" s="11">
        <f t="shared" si="16"/>
        <v>-5.9000000000000909</v>
      </c>
      <c r="CD25" s="11">
        <f t="shared" si="16"/>
        <v>-112.60000000000048</v>
      </c>
      <c r="CE25" s="11">
        <f t="shared" si="16"/>
        <v>-66.499999999999943</v>
      </c>
      <c r="CF25" s="11">
        <f t="shared" si="16"/>
        <v>-39.20000000000006</v>
      </c>
      <c r="CG25" s="11">
        <f t="shared" si="16"/>
        <v>-102.00000000000048</v>
      </c>
      <c r="CH25" s="11">
        <f t="shared" si="16"/>
        <v>92.324950000000712</v>
      </c>
      <c r="CI25" s="11">
        <f t="shared" si="16"/>
        <v>-106.32494999999957</v>
      </c>
      <c r="CJ25" s="10">
        <f t="shared" si="16"/>
        <v>20.299999999999997</v>
      </c>
      <c r="CK25" s="11">
        <f t="shared" si="16"/>
        <v>-43.600000000000023</v>
      </c>
      <c r="CL25" s="11">
        <f t="shared" si="16"/>
        <v>258.3000000000003</v>
      </c>
      <c r="CM25" s="11">
        <f t="shared" si="16"/>
        <v>-67.400000000000418</v>
      </c>
      <c r="CN25" s="11">
        <f t="shared" si="16"/>
        <v>72.300000000000267</v>
      </c>
      <c r="CO25" s="11">
        <f t="shared" si="16"/>
        <v>-46.400000000000126</v>
      </c>
      <c r="CP25" s="11">
        <f t="shared" si="16"/>
        <v>24.300000000000082</v>
      </c>
      <c r="CQ25" s="11">
        <f t="shared" si="16"/>
        <v>-45.999999999999645</v>
      </c>
      <c r="CR25" s="11">
        <f t="shared" si="16"/>
        <v>-12.000000000000568</v>
      </c>
      <c r="CS25" s="11">
        <f t="shared" si="16"/>
        <v>-245.99999999999986</v>
      </c>
      <c r="CT25" s="11">
        <f t="shared" si="16"/>
        <v>-112.69999999999922</v>
      </c>
      <c r="CU25" s="11">
        <f t="shared" si="16"/>
        <v>-197.39999999999944</v>
      </c>
      <c r="CV25" s="10">
        <f t="shared" si="16"/>
        <v>65.100000000000037</v>
      </c>
      <c r="CW25" s="11">
        <f t="shared" si="16"/>
        <v>-125.99999999999987</v>
      </c>
      <c r="CX25" s="11">
        <f t="shared" si="16"/>
        <v>112.59999999999992</v>
      </c>
      <c r="CY25" s="11">
        <f t="shared" si="16"/>
        <v>-76.900000000000318</v>
      </c>
      <c r="CZ25" s="11">
        <f t="shared" si="16"/>
        <v>-3.599999999999639</v>
      </c>
      <c r="DA25" s="11">
        <f t="shared" si="16"/>
        <v>-147.6999999999999</v>
      </c>
      <c r="DB25" s="11">
        <f t="shared" si="16"/>
        <v>-27.435000000000471</v>
      </c>
      <c r="DC25" s="11">
        <f t="shared" si="16"/>
        <v>-16.112999999998905</v>
      </c>
      <c r="DD25" s="11">
        <f t="shared" si="16"/>
        <v>38.143999999999281</v>
      </c>
      <c r="DE25" s="11">
        <f t="shared" si="16"/>
        <v>-145.19999999999945</v>
      </c>
      <c r="DF25" s="11">
        <f t="shared" si="16"/>
        <v>-96.800000000001432</v>
      </c>
      <c r="DG25" s="35">
        <f t="shared" si="16"/>
        <v>-238.6959999999998</v>
      </c>
      <c r="DH25" s="10">
        <f t="shared" ref="DH25:EJ25" si="17">DH8-DH13-DH22</f>
        <v>59.300000000000047</v>
      </c>
      <c r="DI25" s="11">
        <f t="shared" si="17"/>
        <v>-117.80000000000008</v>
      </c>
      <c r="DJ25" s="11">
        <f t="shared" si="17"/>
        <v>202.10000000000022</v>
      </c>
      <c r="DK25" s="11">
        <f t="shared" si="17"/>
        <v>-114.59999999999951</v>
      </c>
      <c r="DL25" s="11">
        <f t="shared" si="17"/>
        <v>44.099999999999312</v>
      </c>
      <c r="DM25" s="11">
        <f t="shared" si="17"/>
        <v>-90.499999999999062</v>
      </c>
      <c r="DN25" s="11">
        <f t="shared" si="17"/>
        <v>-21.399999999999949</v>
      </c>
      <c r="DO25" s="11">
        <f t="shared" si="17"/>
        <v>-64.500000000000227</v>
      </c>
      <c r="DP25" s="11">
        <f t="shared" si="17"/>
        <v>73.999999999998778</v>
      </c>
      <c r="DQ25" s="11">
        <f t="shared" si="17"/>
        <v>-123.1999999999999</v>
      </c>
      <c r="DR25" s="11">
        <f t="shared" si="17"/>
        <v>-92.69999999999979</v>
      </c>
      <c r="DS25" s="11">
        <f t="shared" si="17"/>
        <v>-135.09999999999971</v>
      </c>
      <c r="DT25" s="10">
        <f t="shared" si="17"/>
        <v>-19.399999999999977</v>
      </c>
      <c r="DU25" s="11">
        <f t="shared" si="17"/>
        <v>-90.9</v>
      </c>
      <c r="DV25" s="11">
        <f t="shared" si="17"/>
        <v>167.4</v>
      </c>
      <c r="DW25" s="11">
        <f t="shared" si="17"/>
        <v>-135.20000000000022</v>
      </c>
      <c r="DX25" s="11">
        <f t="shared" si="17"/>
        <v>17.400000000000254</v>
      </c>
      <c r="DY25" s="11">
        <f t="shared" si="17"/>
        <v>-150.80000000000018</v>
      </c>
      <c r="DZ25" s="11">
        <f t="shared" si="17"/>
        <v>-11.799999999999926</v>
      </c>
      <c r="EA25" s="11">
        <f t="shared" si="17"/>
        <v>-46.19999999999888</v>
      </c>
      <c r="EB25" s="11">
        <f t="shared" si="17"/>
        <v>14.899999999998045</v>
      </c>
      <c r="EC25" s="11">
        <f t="shared" si="17"/>
        <v>-208.99999999999929</v>
      </c>
      <c r="ED25" s="11">
        <f t="shared" si="17"/>
        <v>-45.799999999999983</v>
      </c>
      <c r="EE25" s="35">
        <f t="shared" si="17"/>
        <v>-68.499999999998408</v>
      </c>
      <c r="EF25" s="10">
        <f t="shared" si="17"/>
        <v>96.999999999999929</v>
      </c>
      <c r="EG25" s="11">
        <f t="shared" si="17"/>
        <v>-68.299999999999798</v>
      </c>
      <c r="EH25" s="11">
        <f t="shared" si="17"/>
        <v>242.9000000000002</v>
      </c>
      <c r="EI25" s="11">
        <f t="shared" si="17"/>
        <v>-71.899999999999608</v>
      </c>
      <c r="EJ25" s="11">
        <f t="shared" si="17"/>
        <v>18.199999999999051</v>
      </c>
      <c r="EK25" s="11">
        <v>-193.60000000000025</v>
      </c>
      <c r="EL25" s="11">
        <v>19.700000000000372</v>
      </c>
      <c r="EM25" s="40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</row>
    <row r="26" spans="1:167" s="3" customFormat="1" ht="29.25" customHeight="1" x14ac:dyDescent="0.2">
      <c r="A26" s="6">
        <v>39.900000000000034</v>
      </c>
      <c r="B26" s="27" t="s">
        <v>45</v>
      </c>
      <c r="C26" s="28" t="s">
        <v>46</v>
      </c>
      <c r="D26" s="112">
        <f>SUM(D27:D29)</f>
        <v>35.299999999999997</v>
      </c>
      <c r="E26" s="112">
        <f t="shared" ref="E26:AA26" si="18">SUM(E27:E29)</f>
        <v>16.100000000000001</v>
      </c>
      <c r="F26" s="112">
        <f t="shared" si="18"/>
        <v>24.9</v>
      </c>
      <c r="G26" s="112">
        <f t="shared" si="18"/>
        <v>18.100000000000001</v>
      </c>
      <c r="H26" s="112">
        <f t="shared" si="18"/>
        <v>19.399999999999999</v>
      </c>
      <c r="I26" s="112">
        <f t="shared" si="18"/>
        <v>8.9000000000000341</v>
      </c>
      <c r="J26" s="112">
        <f t="shared" si="18"/>
        <v>1.6999999999999744</v>
      </c>
      <c r="K26" s="112">
        <f t="shared" si="18"/>
        <v>-3.4999999999999858</v>
      </c>
      <c r="L26" s="112">
        <f t="shared" si="18"/>
        <v>1.5</v>
      </c>
      <c r="M26" s="112">
        <f t="shared" si="18"/>
        <v>5.5</v>
      </c>
      <c r="N26" s="112">
        <f t="shared" si="18"/>
        <v>3.9000000000000057</v>
      </c>
      <c r="O26" s="112">
        <f t="shared" si="18"/>
        <v>28.1</v>
      </c>
      <c r="P26" s="113">
        <f t="shared" si="18"/>
        <v>47.8</v>
      </c>
      <c r="Q26" s="112">
        <f t="shared" si="18"/>
        <v>6.5000000000000284</v>
      </c>
      <c r="R26" s="112">
        <f t="shared" si="18"/>
        <v>12.2</v>
      </c>
      <c r="S26" s="112">
        <f t="shared" si="18"/>
        <v>24.1</v>
      </c>
      <c r="T26" s="112">
        <f t="shared" si="18"/>
        <v>18</v>
      </c>
      <c r="U26" s="112">
        <f t="shared" si="18"/>
        <v>8.1999999999999993</v>
      </c>
      <c r="V26" s="112">
        <f t="shared" si="18"/>
        <v>45.2</v>
      </c>
      <c r="W26" s="112">
        <f t="shared" si="18"/>
        <v>7.6999999999999886</v>
      </c>
      <c r="X26" s="112">
        <f t="shared" si="18"/>
        <v>16.5</v>
      </c>
      <c r="Y26" s="112">
        <f t="shared" si="18"/>
        <v>-101.7</v>
      </c>
      <c r="Z26" s="112">
        <f t="shared" si="18"/>
        <v>-4.5000000000000284</v>
      </c>
      <c r="AA26" s="112">
        <f t="shared" si="18"/>
        <v>-23.7</v>
      </c>
      <c r="AB26" s="76">
        <f t="shared" ref="AB26:BW26" si="19">SUM(AB27:AB29)</f>
        <v>5.3</v>
      </c>
      <c r="AC26" s="77">
        <f t="shared" si="19"/>
        <v>6.8999999999999915</v>
      </c>
      <c r="AD26" s="77">
        <f t="shared" si="19"/>
        <v>5.3</v>
      </c>
      <c r="AE26" s="77">
        <f t="shared" si="19"/>
        <v>6.9</v>
      </c>
      <c r="AF26" s="77">
        <f t="shared" si="19"/>
        <v>518.1</v>
      </c>
      <c r="AG26" s="77">
        <f t="shared" si="19"/>
        <v>40.700000000000003</v>
      </c>
      <c r="AH26" s="77">
        <f t="shared" si="19"/>
        <v>8.0999999999999091</v>
      </c>
      <c r="AI26" s="77">
        <f t="shared" si="19"/>
        <v>26.3</v>
      </c>
      <c r="AJ26" s="77">
        <f t="shared" si="19"/>
        <v>16.600000000000136</v>
      </c>
      <c r="AK26" s="77">
        <f t="shared" si="19"/>
        <v>-272.8</v>
      </c>
      <c r="AL26" s="77">
        <f t="shared" si="19"/>
        <v>-55.9</v>
      </c>
      <c r="AM26" s="77">
        <f t="shared" si="19"/>
        <v>-121.2</v>
      </c>
      <c r="AN26" s="76">
        <f t="shared" si="19"/>
        <v>6.4</v>
      </c>
      <c r="AO26" s="11">
        <f t="shared" si="19"/>
        <v>-12.4</v>
      </c>
      <c r="AP26" s="11">
        <f t="shared" si="19"/>
        <v>-66.2</v>
      </c>
      <c r="AQ26" s="11">
        <f t="shared" si="19"/>
        <v>-12.2</v>
      </c>
      <c r="AR26" s="11">
        <f t="shared" si="19"/>
        <v>3.8999999999999773</v>
      </c>
      <c r="AS26" s="11">
        <f t="shared" si="19"/>
        <v>-16.2</v>
      </c>
      <c r="AT26" s="11">
        <f t="shared" si="19"/>
        <v>2.7999999999999545</v>
      </c>
      <c r="AU26" s="11">
        <f t="shared" si="19"/>
        <v>6.5</v>
      </c>
      <c r="AV26" s="11">
        <f t="shared" si="19"/>
        <v>19.2</v>
      </c>
      <c r="AW26" s="11">
        <f t="shared" si="19"/>
        <v>-34.199999999999932</v>
      </c>
      <c r="AX26" s="11">
        <f t="shared" si="19"/>
        <v>-0.5</v>
      </c>
      <c r="AY26" s="11">
        <f t="shared" si="19"/>
        <v>6.0999999999999659</v>
      </c>
      <c r="AZ26" s="10">
        <f t="shared" si="19"/>
        <v>-7.2999999999999972</v>
      </c>
      <c r="BA26" s="11">
        <f t="shared" si="19"/>
        <v>5.2000000000000028</v>
      </c>
      <c r="BB26" s="11">
        <f t="shared" si="19"/>
        <v>-3.5999999999999943</v>
      </c>
      <c r="BC26" s="11">
        <f t="shared" si="19"/>
        <v>-1.8000000000000114</v>
      </c>
      <c r="BD26" s="11">
        <f t="shared" si="19"/>
        <v>-1.7</v>
      </c>
      <c r="BE26" s="11">
        <f t="shared" si="19"/>
        <v>12.799999999999997</v>
      </c>
      <c r="BF26" s="11">
        <f t="shared" si="19"/>
        <v>2.1000000000000227</v>
      </c>
      <c r="BG26" s="11">
        <f t="shared" si="19"/>
        <v>4.4000000000000004</v>
      </c>
      <c r="BH26" s="11">
        <f t="shared" si="19"/>
        <v>60.099999999999994</v>
      </c>
      <c r="BI26" s="11">
        <f t="shared" si="19"/>
        <v>55.599999999999994</v>
      </c>
      <c r="BJ26" s="11">
        <f t="shared" si="19"/>
        <v>48.199999999999989</v>
      </c>
      <c r="BK26" s="11">
        <f t="shared" si="19"/>
        <v>74.200000000000045</v>
      </c>
      <c r="BL26" s="10">
        <f t="shared" si="19"/>
        <v>-1.5999999999999996</v>
      </c>
      <c r="BM26" s="11">
        <f t="shared" si="19"/>
        <v>9.0000000000000053</v>
      </c>
      <c r="BN26" s="11">
        <f t="shared" si="19"/>
        <v>19.099999999999994</v>
      </c>
      <c r="BO26" s="11">
        <f t="shared" si="19"/>
        <v>18</v>
      </c>
      <c r="BP26" s="11">
        <f t="shared" si="19"/>
        <v>20.900000000000006</v>
      </c>
      <c r="BQ26" s="11">
        <f t="shared" si="19"/>
        <v>5.2999999999999829</v>
      </c>
      <c r="BR26" s="11">
        <f t="shared" si="19"/>
        <v>19.800000000000011</v>
      </c>
      <c r="BS26" s="11">
        <f t="shared" si="19"/>
        <v>17.199999999999989</v>
      </c>
      <c r="BT26" s="11">
        <f t="shared" si="19"/>
        <v>15.100000000000023</v>
      </c>
      <c r="BU26" s="11">
        <f t="shared" si="19"/>
        <v>33.699999999999989</v>
      </c>
      <c r="BV26" s="11">
        <f t="shared" si="19"/>
        <v>21.999999999999943</v>
      </c>
      <c r="BW26" s="11">
        <f t="shared" si="19"/>
        <v>107.80000000000007</v>
      </c>
      <c r="BX26" s="10">
        <f t="shared" ref="BX26:DG26" si="20">SUM(BX27:BX29)</f>
        <v>4.5999999999999943</v>
      </c>
      <c r="BY26" s="11">
        <f t="shared" si="20"/>
        <v>11.900000000000006</v>
      </c>
      <c r="BZ26" s="11">
        <f t="shared" si="20"/>
        <v>3.4000000000000057</v>
      </c>
      <c r="CA26" s="11">
        <f t="shared" si="20"/>
        <v>20.799999999999983</v>
      </c>
      <c r="CB26" s="11">
        <f t="shared" si="20"/>
        <v>16</v>
      </c>
      <c r="CC26" s="11">
        <f t="shared" si="20"/>
        <v>20.700000000000045</v>
      </c>
      <c r="CD26" s="11">
        <f t="shared" si="20"/>
        <v>97.999999999999972</v>
      </c>
      <c r="CE26" s="11">
        <f t="shared" si="20"/>
        <v>15.80000000000004</v>
      </c>
      <c r="CF26" s="11">
        <f t="shared" si="20"/>
        <v>72.799999999999955</v>
      </c>
      <c r="CG26" s="11">
        <f t="shared" si="20"/>
        <v>3.2999999999999545</v>
      </c>
      <c r="CH26" s="11">
        <f t="shared" si="20"/>
        <v>0.59999999999996589</v>
      </c>
      <c r="CI26" s="11">
        <f t="shared" si="20"/>
        <v>41.400000000000034</v>
      </c>
      <c r="CJ26" s="10">
        <f t="shared" si="20"/>
        <v>-3.6</v>
      </c>
      <c r="CK26" s="11">
        <f t="shared" si="20"/>
        <v>13.099999999999996</v>
      </c>
      <c r="CL26" s="11">
        <f t="shared" si="20"/>
        <v>63.9</v>
      </c>
      <c r="CM26" s="11">
        <f t="shared" si="20"/>
        <v>23.500000000000028</v>
      </c>
      <c r="CN26" s="11">
        <f t="shared" si="20"/>
        <v>11.7</v>
      </c>
      <c r="CO26" s="11">
        <f t="shared" si="20"/>
        <v>-0.6</v>
      </c>
      <c r="CP26" s="11">
        <f t="shared" si="20"/>
        <v>-2.1000000000000512</v>
      </c>
      <c r="CQ26" s="11">
        <f t="shared" si="20"/>
        <v>13.1</v>
      </c>
      <c r="CR26" s="11">
        <f t="shared" si="20"/>
        <v>21.699999999999989</v>
      </c>
      <c r="CS26" s="11">
        <f t="shared" si="20"/>
        <v>5.2000000000000171</v>
      </c>
      <c r="CT26" s="11">
        <f t="shared" si="20"/>
        <v>3</v>
      </c>
      <c r="CU26" s="11">
        <f t="shared" si="20"/>
        <v>65.699999999999989</v>
      </c>
      <c r="CV26" s="10">
        <f t="shared" si="20"/>
        <v>3.9000000000000057</v>
      </c>
      <c r="CW26" s="11">
        <f t="shared" si="20"/>
        <v>1.0999999999999943</v>
      </c>
      <c r="CX26" s="11">
        <f t="shared" si="20"/>
        <v>6.9000000000000057</v>
      </c>
      <c r="CY26" s="11">
        <f t="shared" si="20"/>
        <v>7.2999999999999829</v>
      </c>
      <c r="CZ26" s="11">
        <f t="shared" si="20"/>
        <v>1.0000000000000284</v>
      </c>
      <c r="DA26" s="11">
        <f t="shared" si="20"/>
        <v>3.6999999999999815</v>
      </c>
      <c r="DB26" s="11">
        <f t="shared" si="20"/>
        <v>-7.3659999999999997</v>
      </c>
      <c r="DC26" s="11">
        <f t="shared" si="20"/>
        <v>19.366000000000007</v>
      </c>
      <c r="DD26" s="11">
        <f t="shared" si="20"/>
        <v>39.700000000000017</v>
      </c>
      <c r="DE26" s="11">
        <f t="shared" si="20"/>
        <v>26.199999999999989</v>
      </c>
      <c r="DF26" s="11">
        <f t="shared" si="20"/>
        <v>28.699999999999989</v>
      </c>
      <c r="DG26" s="35">
        <f t="shared" si="20"/>
        <v>69.599999999999994</v>
      </c>
      <c r="DH26" s="73">
        <f t="shared" ref="DH26:DS26" si="21">SUM(DH27:DH29)</f>
        <v>20.400000000000006</v>
      </c>
      <c r="DI26" s="101">
        <f t="shared" si="21"/>
        <v>7.3</v>
      </c>
      <c r="DJ26" s="101">
        <f t="shared" si="21"/>
        <v>42.499999999999986</v>
      </c>
      <c r="DK26" s="99">
        <f t="shared" si="21"/>
        <v>12.100000000000023</v>
      </c>
      <c r="DL26" s="99">
        <f t="shared" si="21"/>
        <v>32.800000000000011</v>
      </c>
      <c r="DM26" s="99">
        <f t="shared" si="21"/>
        <v>33.6</v>
      </c>
      <c r="DN26" s="99">
        <f t="shared" si="21"/>
        <v>21.399999999999977</v>
      </c>
      <c r="DO26" s="99">
        <f t="shared" si="21"/>
        <v>20.099999999999966</v>
      </c>
      <c r="DP26" s="99">
        <f t="shared" si="21"/>
        <v>64.5</v>
      </c>
      <c r="DQ26" s="105">
        <f t="shared" si="21"/>
        <v>21</v>
      </c>
      <c r="DR26" s="99">
        <f t="shared" si="21"/>
        <v>26.299999999999955</v>
      </c>
      <c r="DS26" s="6">
        <f t="shared" si="21"/>
        <v>70.900000000000006</v>
      </c>
      <c r="DT26" s="114">
        <f>SUM(DT27:DT29)</f>
        <v>16.899999999999999</v>
      </c>
      <c r="DU26" s="6">
        <f>SUM(DU27:DU29)</f>
        <v>32.199999999999996</v>
      </c>
      <c r="DV26" s="6">
        <f t="shared" ref="DV26:EJ26" si="22">SUM(DV27:DV28)</f>
        <v>55.5</v>
      </c>
      <c r="DW26" s="6">
        <f t="shared" si="22"/>
        <v>25.849999999999994</v>
      </c>
      <c r="DX26" s="6">
        <f t="shared" si="22"/>
        <v>25.850000000000023</v>
      </c>
      <c r="DY26" s="6">
        <f t="shared" si="22"/>
        <v>14.599999999999994</v>
      </c>
      <c r="DZ26" s="6">
        <f t="shared" si="22"/>
        <v>28.999999999999972</v>
      </c>
      <c r="EA26" s="6">
        <f t="shared" si="22"/>
        <v>47.800000000000011</v>
      </c>
      <c r="EB26" s="6">
        <f t="shared" si="22"/>
        <v>52.300000000000011</v>
      </c>
      <c r="EC26" s="6">
        <f t="shared" si="22"/>
        <v>31.200000000000045</v>
      </c>
      <c r="ED26" s="6">
        <f t="shared" si="22"/>
        <v>21.199999999999989</v>
      </c>
      <c r="EE26" s="115">
        <f t="shared" si="22"/>
        <v>54.499999999999943</v>
      </c>
      <c r="EF26" s="114">
        <f t="shared" si="22"/>
        <v>14.799999999999997</v>
      </c>
      <c r="EG26" s="6">
        <f t="shared" si="22"/>
        <v>36.1</v>
      </c>
      <c r="EH26" s="6">
        <f t="shared" si="22"/>
        <v>75.69999999999996</v>
      </c>
      <c r="EI26" s="6">
        <f t="shared" si="22"/>
        <v>31.900000000000034</v>
      </c>
      <c r="EJ26" s="6">
        <f t="shared" si="22"/>
        <v>51.6</v>
      </c>
      <c r="EK26" s="6">
        <v>124.10000000000008</v>
      </c>
      <c r="EL26" s="6">
        <v>26.5</v>
      </c>
      <c r="EM26" s="40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</row>
    <row r="27" spans="1:167" s="3" customFormat="1" ht="15" x14ac:dyDescent="0.2">
      <c r="A27" s="6">
        <v>-6.2999999999988461</v>
      </c>
      <c r="B27" s="42" t="s">
        <v>47</v>
      </c>
      <c r="C27" s="43" t="s">
        <v>48</v>
      </c>
      <c r="D27" s="74">
        <v>35.299999999999997</v>
      </c>
      <c r="E27" s="44">
        <v>16.100000000000001</v>
      </c>
      <c r="F27" s="44">
        <v>24.9</v>
      </c>
      <c r="G27" s="44">
        <v>18.100000000000001</v>
      </c>
      <c r="H27" s="44">
        <v>19.399999999999999</v>
      </c>
      <c r="I27" s="45">
        <v>8.9000000000000341</v>
      </c>
      <c r="J27" s="45">
        <v>1.6999999999999744</v>
      </c>
      <c r="K27" s="45">
        <v>-3.4999999999999858</v>
      </c>
      <c r="L27" s="45">
        <v>1.5</v>
      </c>
      <c r="M27" s="45">
        <v>5.5</v>
      </c>
      <c r="N27" s="45">
        <v>3.9000000000000057</v>
      </c>
      <c r="O27" s="44">
        <v>28.1</v>
      </c>
      <c r="P27" s="46">
        <v>47.8</v>
      </c>
      <c r="Q27" s="47">
        <v>6.5000000000000284</v>
      </c>
      <c r="R27" s="48">
        <v>12.2</v>
      </c>
      <c r="S27" s="48">
        <v>24.1</v>
      </c>
      <c r="T27" s="47">
        <v>18</v>
      </c>
      <c r="U27" s="47">
        <v>8.1999999999999993</v>
      </c>
      <c r="V27" s="47">
        <v>45.2</v>
      </c>
      <c r="W27" s="47">
        <v>7.6999999999999886</v>
      </c>
      <c r="X27" s="47">
        <v>16.5</v>
      </c>
      <c r="Y27" s="47">
        <v>-101.7</v>
      </c>
      <c r="Z27" s="44">
        <v>-4.5000000000000284</v>
      </c>
      <c r="AA27" s="44">
        <v>-23.7</v>
      </c>
      <c r="AB27" s="46">
        <v>5.3</v>
      </c>
      <c r="AC27" s="47">
        <v>6.8999999999999915</v>
      </c>
      <c r="AD27" s="47">
        <v>5.3</v>
      </c>
      <c r="AE27" s="49">
        <v>6.9</v>
      </c>
      <c r="AF27" s="47">
        <v>518.1</v>
      </c>
      <c r="AG27" s="50">
        <v>40.700000000000003</v>
      </c>
      <c r="AH27" s="50">
        <v>8.0999999999999091</v>
      </c>
      <c r="AI27" s="84">
        <v>26.3</v>
      </c>
      <c r="AJ27" s="47">
        <v>16.600000000000136</v>
      </c>
      <c r="AK27" s="47">
        <v>-272.8</v>
      </c>
      <c r="AL27" s="47">
        <v>-55.9</v>
      </c>
      <c r="AM27" s="47">
        <v>-121.2</v>
      </c>
      <c r="AN27" s="46">
        <v>6.4</v>
      </c>
      <c r="AO27" s="47">
        <v>-12.4</v>
      </c>
      <c r="AP27" s="48">
        <v>-66.2</v>
      </c>
      <c r="AQ27" s="47">
        <v>-12.2</v>
      </c>
      <c r="AR27" s="60">
        <v>3.8999999999999773</v>
      </c>
      <c r="AS27" s="47">
        <v>-16.2</v>
      </c>
      <c r="AT27" s="52">
        <v>2.7999999999999545</v>
      </c>
      <c r="AU27" s="116">
        <v>6.5</v>
      </c>
      <c r="AV27" s="47">
        <v>19.2</v>
      </c>
      <c r="AW27" s="47">
        <v>-34.199999999999932</v>
      </c>
      <c r="AX27" s="47">
        <v>-0.5</v>
      </c>
      <c r="AY27" s="86">
        <v>6.0999999999999659</v>
      </c>
      <c r="AZ27" s="54">
        <v>-7.2999999999999972</v>
      </c>
      <c r="BA27" s="47">
        <v>5.2000000000000028</v>
      </c>
      <c r="BB27" s="49">
        <v>-3.5999999999999943</v>
      </c>
      <c r="BC27" s="59">
        <v>-1.8000000000000114</v>
      </c>
      <c r="BD27" s="55">
        <v>-1.7</v>
      </c>
      <c r="BE27" s="56">
        <v>12.799999999999997</v>
      </c>
      <c r="BF27" s="55">
        <v>2.1000000000000227</v>
      </c>
      <c r="BG27" s="56">
        <v>4.4000000000000004</v>
      </c>
      <c r="BH27" s="4">
        <v>60.099999999999994</v>
      </c>
      <c r="BI27" s="55">
        <v>55.599999999999994</v>
      </c>
      <c r="BJ27" s="4">
        <v>48.199999999999989</v>
      </c>
      <c r="BK27" s="117">
        <v>74.200000000000045</v>
      </c>
      <c r="BL27" s="57">
        <v>-1.5999999999999996</v>
      </c>
      <c r="BM27" s="56">
        <v>9.0000000000000053</v>
      </c>
      <c r="BN27" s="4">
        <v>19.099999999999994</v>
      </c>
      <c r="BO27" s="4">
        <v>18</v>
      </c>
      <c r="BP27" s="56">
        <v>20.900000000000006</v>
      </c>
      <c r="BQ27" s="56">
        <v>5.2999999999999829</v>
      </c>
      <c r="BR27" s="55">
        <v>19.800000000000011</v>
      </c>
      <c r="BS27" s="55">
        <v>17.199999999999989</v>
      </c>
      <c r="BT27" s="55">
        <v>15.100000000000023</v>
      </c>
      <c r="BU27" s="4">
        <v>33.699999999999989</v>
      </c>
      <c r="BV27" s="56">
        <v>21.999999999999943</v>
      </c>
      <c r="BW27" s="56">
        <v>107.80000000000007</v>
      </c>
      <c r="BX27" s="58">
        <v>4.5999999999999943</v>
      </c>
      <c r="BY27" s="59">
        <v>11.900000000000006</v>
      </c>
      <c r="BZ27" s="55">
        <v>3.4000000000000057</v>
      </c>
      <c r="CA27" s="4">
        <v>20.799999999999983</v>
      </c>
      <c r="CB27" s="4">
        <v>16</v>
      </c>
      <c r="CC27" s="55">
        <v>20.700000000000045</v>
      </c>
      <c r="CD27" s="55">
        <v>97.999999999999972</v>
      </c>
      <c r="CE27" s="55">
        <v>15.80000000000004</v>
      </c>
      <c r="CF27" s="4">
        <v>72.799999999999955</v>
      </c>
      <c r="CG27" s="55">
        <v>3.2999999999999545</v>
      </c>
      <c r="CH27" s="55">
        <v>0.59999999999996589</v>
      </c>
      <c r="CI27" s="56">
        <v>41.400000000000034</v>
      </c>
      <c r="CJ27" s="46">
        <v>-3.6</v>
      </c>
      <c r="CK27" s="47">
        <v>13.099999999999996</v>
      </c>
      <c r="CL27" s="56">
        <v>63.9</v>
      </c>
      <c r="CM27" s="60">
        <v>23.500000000000028</v>
      </c>
      <c r="CN27" s="55">
        <v>11.7</v>
      </c>
      <c r="CO27" s="47">
        <v>-0.6</v>
      </c>
      <c r="CP27" s="4">
        <v>-2.1000000000000512</v>
      </c>
      <c r="CQ27" s="55">
        <v>13.1</v>
      </c>
      <c r="CR27" s="55">
        <v>21.699999999999989</v>
      </c>
      <c r="CS27" s="55">
        <v>5.2000000000000171</v>
      </c>
      <c r="CT27" s="55">
        <v>3</v>
      </c>
      <c r="CU27" s="4">
        <v>65.699999999999989</v>
      </c>
      <c r="CV27" s="57">
        <v>3.9000000000000057</v>
      </c>
      <c r="CW27" s="4">
        <v>1.0999999999999943</v>
      </c>
      <c r="CX27" s="59">
        <v>6.9000000000000057</v>
      </c>
      <c r="CY27" s="48">
        <v>7.2999999999999829</v>
      </c>
      <c r="CZ27" s="56">
        <v>1.0000000000000284</v>
      </c>
      <c r="DA27" s="55">
        <v>3.6999999999999815</v>
      </c>
      <c r="DB27" s="48">
        <v>-7.3659999999999997</v>
      </c>
      <c r="DC27" s="62">
        <v>19.366000000000007</v>
      </c>
      <c r="DD27" s="55">
        <v>39.700000000000017</v>
      </c>
      <c r="DE27" s="55">
        <v>26.199999999999989</v>
      </c>
      <c r="DF27" s="4">
        <v>28.699999999999989</v>
      </c>
      <c r="DG27" s="63">
        <v>69.599999999999994</v>
      </c>
      <c r="DH27" s="46">
        <v>20.400000000000006</v>
      </c>
      <c r="DI27" s="74">
        <v>7.3</v>
      </c>
      <c r="DJ27" s="60">
        <v>42.499999999999986</v>
      </c>
      <c r="DK27" s="64">
        <v>12.100000000000023</v>
      </c>
      <c r="DL27" s="64">
        <v>32.800000000000011</v>
      </c>
      <c r="DM27" s="65">
        <v>33.6</v>
      </c>
      <c r="DN27" s="55">
        <v>21.399999999999977</v>
      </c>
      <c r="DO27" s="55">
        <v>20.099999999999966</v>
      </c>
      <c r="DP27" s="56">
        <v>64.5</v>
      </c>
      <c r="DQ27" s="56">
        <v>21</v>
      </c>
      <c r="DR27" s="55">
        <v>26.299999999999955</v>
      </c>
      <c r="DS27" s="55">
        <v>70.900000000000006</v>
      </c>
      <c r="DT27" s="118">
        <v>16.899999999999999</v>
      </c>
      <c r="DU27" s="55">
        <v>32.199999999999996</v>
      </c>
      <c r="DV27" s="4">
        <v>55.5</v>
      </c>
      <c r="DW27" s="66">
        <v>25.849999999999994</v>
      </c>
      <c r="DX27" s="55">
        <v>25.850000000000023</v>
      </c>
      <c r="DY27" s="55">
        <v>14.599999999999994</v>
      </c>
      <c r="DZ27" s="55">
        <v>28.999999999999972</v>
      </c>
      <c r="EA27" s="5">
        <v>47.800000000000011</v>
      </c>
      <c r="EB27" s="5">
        <v>52.300000000000011</v>
      </c>
      <c r="EC27" s="55">
        <v>31.200000000000045</v>
      </c>
      <c r="ED27" s="55">
        <v>21.199999999999989</v>
      </c>
      <c r="EE27" s="67">
        <v>54.499999999999943</v>
      </c>
      <c r="EF27" s="54">
        <v>14.799999999999997</v>
      </c>
      <c r="EG27" s="47">
        <v>36.1</v>
      </c>
      <c r="EH27" s="55">
        <v>75.69999999999996</v>
      </c>
      <c r="EI27" s="55">
        <v>31.900000000000034</v>
      </c>
      <c r="EJ27" s="55">
        <v>51.6</v>
      </c>
      <c r="EK27" s="55">
        <v>124.10000000000008</v>
      </c>
      <c r="EL27" s="55">
        <v>26.5</v>
      </c>
      <c r="EM27" s="40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</row>
    <row r="28" spans="1:167" s="3" customFormat="1" ht="15" x14ac:dyDescent="0.2">
      <c r="A28" s="40"/>
      <c r="B28" s="42" t="s">
        <v>49</v>
      </c>
      <c r="C28" s="43" t="s">
        <v>50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4">
        <v>0</v>
      </c>
      <c r="P28" s="54">
        <v>0</v>
      </c>
      <c r="Q28" s="44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47">
        <v>0</v>
      </c>
      <c r="Z28" s="44">
        <v>0</v>
      </c>
      <c r="AA28" s="44">
        <v>0</v>
      </c>
      <c r="AB28" s="69">
        <v>0</v>
      </c>
      <c r="AC28" s="48">
        <v>0</v>
      </c>
      <c r="AD28" s="48">
        <v>0</v>
      </c>
      <c r="AE28" s="49">
        <v>0</v>
      </c>
      <c r="AF28" s="47">
        <v>0</v>
      </c>
      <c r="AG28" s="50">
        <v>0</v>
      </c>
      <c r="AH28" s="50">
        <v>0</v>
      </c>
      <c r="AI28" s="84">
        <v>0</v>
      </c>
      <c r="AJ28" s="47">
        <v>0</v>
      </c>
      <c r="AK28" s="47">
        <v>0</v>
      </c>
      <c r="AL28" s="47">
        <v>0</v>
      </c>
      <c r="AM28" s="47">
        <v>0</v>
      </c>
      <c r="AN28" s="46">
        <v>0</v>
      </c>
      <c r="AO28" s="48">
        <v>0</v>
      </c>
      <c r="AP28" s="48">
        <v>0</v>
      </c>
      <c r="AQ28" s="48">
        <v>0</v>
      </c>
      <c r="AR28" s="48">
        <v>0</v>
      </c>
      <c r="AS28" s="48">
        <v>0</v>
      </c>
      <c r="AT28" s="52">
        <v>0</v>
      </c>
      <c r="AU28" s="116">
        <v>0</v>
      </c>
      <c r="AV28" s="48">
        <v>0</v>
      </c>
      <c r="AW28" s="48">
        <v>0</v>
      </c>
      <c r="AX28" s="116">
        <v>0</v>
      </c>
      <c r="AY28" s="86">
        <v>0</v>
      </c>
      <c r="AZ28" s="54">
        <v>0</v>
      </c>
      <c r="BA28" s="44">
        <v>0</v>
      </c>
      <c r="BB28" s="49">
        <v>0</v>
      </c>
      <c r="BC28" s="59">
        <v>0</v>
      </c>
      <c r="BD28" s="55">
        <v>0</v>
      </c>
      <c r="BE28" s="56">
        <v>0</v>
      </c>
      <c r="BF28" s="55">
        <v>0</v>
      </c>
      <c r="BG28" s="56">
        <v>0</v>
      </c>
      <c r="BH28" s="4">
        <v>0</v>
      </c>
      <c r="BI28" s="55">
        <v>0</v>
      </c>
      <c r="BJ28" s="4">
        <v>0</v>
      </c>
      <c r="BK28" s="117">
        <v>0</v>
      </c>
      <c r="BL28" s="57">
        <v>0</v>
      </c>
      <c r="BM28" s="4">
        <v>0</v>
      </c>
      <c r="BN28" s="4">
        <v>0</v>
      </c>
      <c r="BO28" s="4">
        <v>0</v>
      </c>
      <c r="BP28" s="56">
        <v>0</v>
      </c>
      <c r="BQ28" s="56">
        <v>0</v>
      </c>
      <c r="BR28" s="55">
        <v>0</v>
      </c>
      <c r="BS28" s="55">
        <v>0</v>
      </c>
      <c r="BT28" s="55">
        <v>0</v>
      </c>
      <c r="BU28" s="55">
        <v>0</v>
      </c>
      <c r="BV28" s="55">
        <v>0</v>
      </c>
      <c r="BW28" s="56">
        <v>0</v>
      </c>
      <c r="BX28" s="58">
        <v>0</v>
      </c>
      <c r="BY28" s="59">
        <v>0</v>
      </c>
      <c r="BZ28" s="55">
        <v>0</v>
      </c>
      <c r="CA28" s="4">
        <v>0</v>
      </c>
      <c r="CB28" s="4">
        <v>0</v>
      </c>
      <c r="CC28" s="55">
        <v>0</v>
      </c>
      <c r="CD28" s="55">
        <v>0</v>
      </c>
      <c r="CE28" s="55">
        <v>0</v>
      </c>
      <c r="CF28" s="4">
        <v>0</v>
      </c>
      <c r="CG28" s="55">
        <v>0</v>
      </c>
      <c r="CH28" s="55">
        <v>0</v>
      </c>
      <c r="CI28" s="56">
        <v>0</v>
      </c>
      <c r="CJ28" s="46">
        <v>0</v>
      </c>
      <c r="CK28" s="47">
        <v>0</v>
      </c>
      <c r="CL28" s="47">
        <v>0</v>
      </c>
      <c r="CM28" s="60">
        <v>0</v>
      </c>
      <c r="CN28" s="55">
        <v>0</v>
      </c>
      <c r="CO28" s="47">
        <v>0</v>
      </c>
      <c r="CP28" s="4">
        <v>0</v>
      </c>
      <c r="CQ28" s="4">
        <v>0</v>
      </c>
      <c r="CR28" s="55">
        <v>0</v>
      </c>
      <c r="CS28" s="55">
        <v>0</v>
      </c>
      <c r="CT28" s="55">
        <v>0</v>
      </c>
      <c r="CU28" s="56">
        <v>0</v>
      </c>
      <c r="CV28" s="119">
        <v>0</v>
      </c>
      <c r="CW28" s="56">
        <v>0</v>
      </c>
      <c r="CX28" s="59">
        <v>0</v>
      </c>
      <c r="CY28" s="48">
        <v>0</v>
      </c>
      <c r="CZ28" s="56">
        <v>0</v>
      </c>
      <c r="DA28" s="55">
        <v>0</v>
      </c>
      <c r="DB28" s="48">
        <v>0</v>
      </c>
      <c r="DC28" s="62">
        <v>0</v>
      </c>
      <c r="DD28" s="55">
        <v>0</v>
      </c>
      <c r="DE28" s="55">
        <v>0</v>
      </c>
      <c r="DF28" s="55">
        <v>0</v>
      </c>
      <c r="DG28" s="67">
        <v>0</v>
      </c>
      <c r="DH28" s="68">
        <v>0</v>
      </c>
      <c r="DI28" s="44">
        <v>0</v>
      </c>
      <c r="DJ28" s="64">
        <v>0</v>
      </c>
      <c r="DK28" s="64">
        <v>0</v>
      </c>
      <c r="DL28" s="64">
        <v>0</v>
      </c>
      <c r="DM28" s="65">
        <v>0</v>
      </c>
      <c r="DN28" s="55">
        <v>0</v>
      </c>
      <c r="DO28" s="55">
        <v>0</v>
      </c>
      <c r="DP28" s="56">
        <v>0</v>
      </c>
      <c r="DQ28" s="56">
        <v>0</v>
      </c>
      <c r="DR28" s="55">
        <v>0</v>
      </c>
      <c r="DS28" s="55">
        <v>0</v>
      </c>
      <c r="DT28" s="118">
        <v>0</v>
      </c>
      <c r="DU28" s="55">
        <v>0</v>
      </c>
      <c r="DV28" s="56">
        <v>0</v>
      </c>
      <c r="DW28" s="66">
        <v>0</v>
      </c>
      <c r="DX28" s="55">
        <v>0</v>
      </c>
      <c r="DY28" s="55">
        <v>0</v>
      </c>
      <c r="DZ28" s="55">
        <v>0</v>
      </c>
      <c r="EA28" s="5">
        <v>0</v>
      </c>
      <c r="EB28" s="5">
        <v>0</v>
      </c>
      <c r="EC28" s="55">
        <v>0</v>
      </c>
      <c r="ED28" s="55">
        <v>0</v>
      </c>
      <c r="EE28" s="67">
        <v>0</v>
      </c>
      <c r="EF28" s="54">
        <v>0</v>
      </c>
      <c r="EG28" s="49">
        <v>0</v>
      </c>
      <c r="EH28" s="55">
        <v>0</v>
      </c>
      <c r="EI28" s="55">
        <v>0</v>
      </c>
      <c r="EJ28" s="55">
        <v>0</v>
      </c>
      <c r="EK28" s="55">
        <v>0</v>
      </c>
      <c r="EL28" s="55">
        <v>0</v>
      </c>
      <c r="EM28" s="40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</row>
    <row r="29" spans="1:167" s="3" customFormat="1" ht="22.5" customHeight="1" x14ac:dyDescent="0.2">
      <c r="A29" s="120">
        <f>A18-A19+A23-A27</f>
        <v>9.9475983006414026E-14</v>
      </c>
      <c r="B29" s="83" t="s">
        <v>51</v>
      </c>
      <c r="C29" s="43">
        <v>323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4">
        <v>0</v>
      </c>
      <c r="P29" s="69">
        <v>0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48">
        <v>0</v>
      </c>
      <c r="W29" s="48">
        <v>0</v>
      </c>
      <c r="X29" s="48">
        <v>0</v>
      </c>
      <c r="Y29" s="48">
        <v>0</v>
      </c>
      <c r="Z29" s="48">
        <v>0</v>
      </c>
      <c r="AA29" s="48">
        <v>0</v>
      </c>
      <c r="AB29" s="48">
        <v>0</v>
      </c>
      <c r="AC29" s="48">
        <v>0</v>
      </c>
      <c r="AD29" s="48">
        <v>0</v>
      </c>
      <c r="AE29" s="48">
        <v>0</v>
      </c>
      <c r="AF29" s="48">
        <v>0</v>
      </c>
      <c r="AG29" s="48">
        <v>0</v>
      </c>
      <c r="AH29" s="48">
        <v>0</v>
      </c>
      <c r="AI29" s="48">
        <v>0</v>
      </c>
      <c r="AJ29" s="48">
        <v>0</v>
      </c>
      <c r="AK29" s="48">
        <v>0</v>
      </c>
      <c r="AL29" s="48">
        <v>0</v>
      </c>
      <c r="AM29" s="48">
        <v>0</v>
      </c>
      <c r="AN29" s="69">
        <v>0</v>
      </c>
      <c r="AO29" s="48">
        <v>0</v>
      </c>
      <c r="AP29" s="48">
        <v>0</v>
      </c>
      <c r="AQ29" s="48">
        <v>0</v>
      </c>
      <c r="AR29" s="48">
        <v>0</v>
      </c>
      <c r="AS29" s="48">
        <v>0</v>
      </c>
      <c r="AT29" s="52">
        <v>0</v>
      </c>
      <c r="AU29" s="116">
        <v>0</v>
      </c>
      <c r="AV29" s="48">
        <v>0</v>
      </c>
      <c r="AW29" s="48">
        <v>0</v>
      </c>
      <c r="AX29" s="48">
        <v>0</v>
      </c>
      <c r="AY29" s="86">
        <v>0</v>
      </c>
      <c r="AZ29" s="54">
        <v>0</v>
      </c>
      <c r="BA29" s="44">
        <v>0</v>
      </c>
      <c r="BB29" s="49">
        <v>0</v>
      </c>
      <c r="BC29" s="59">
        <v>0</v>
      </c>
      <c r="BD29" s="55">
        <v>0</v>
      </c>
      <c r="BE29" s="56">
        <v>0</v>
      </c>
      <c r="BF29" s="55">
        <v>0</v>
      </c>
      <c r="BG29" s="56">
        <v>0</v>
      </c>
      <c r="BH29" s="4">
        <v>0</v>
      </c>
      <c r="BI29" s="55">
        <v>0</v>
      </c>
      <c r="BJ29" s="55">
        <v>0</v>
      </c>
      <c r="BK29" s="117">
        <v>0</v>
      </c>
      <c r="BL29" s="57">
        <v>0</v>
      </c>
      <c r="BM29" s="4">
        <v>0</v>
      </c>
      <c r="BN29" s="4">
        <v>0</v>
      </c>
      <c r="BO29" s="4">
        <v>0</v>
      </c>
      <c r="BP29" s="56">
        <v>0</v>
      </c>
      <c r="BQ29" s="56">
        <v>0</v>
      </c>
      <c r="BR29" s="55">
        <v>0</v>
      </c>
      <c r="BS29" s="55">
        <v>0</v>
      </c>
      <c r="BT29" s="55">
        <v>0</v>
      </c>
      <c r="BU29" s="55">
        <v>0</v>
      </c>
      <c r="BV29" s="55">
        <v>0</v>
      </c>
      <c r="BW29" s="56">
        <v>0</v>
      </c>
      <c r="BX29" s="58">
        <v>0</v>
      </c>
      <c r="BY29" s="59">
        <v>0</v>
      </c>
      <c r="BZ29" s="55">
        <v>0</v>
      </c>
      <c r="CA29" s="4">
        <v>0</v>
      </c>
      <c r="CB29" s="4">
        <v>0</v>
      </c>
      <c r="CC29" s="55">
        <v>0</v>
      </c>
      <c r="CD29" s="55">
        <v>0</v>
      </c>
      <c r="CE29" s="55">
        <v>0</v>
      </c>
      <c r="CF29" s="4">
        <v>0</v>
      </c>
      <c r="CG29" s="55">
        <v>0</v>
      </c>
      <c r="CH29" s="55">
        <v>0</v>
      </c>
      <c r="CI29" s="56">
        <v>0</v>
      </c>
      <c r="CJ29" s="46">
        <v>0</v>
      </c>
      <c r="CK29" s="47">
        <v>0</v>
      </c>
      <c r="CL29" s="47">
        <v>0</v>
      </c>
      <c r="CM29" s="60">
        <v>0</v>
      </c>
      <c r="CN29" s="55">
        <v>0</v>
      </c>
      <c r="CO29" s="47">
        <v>0</v>
      </c>
      <c r="CP29" s="4">
        <v>0</v>
      </c>
      <c r="CQ29" s="4">
        <v>0</v>
      </c>
      <c r="CR29" s="55">
        <v>0</v>
      </c>
      <c r="CS29" s="55">
        <v>0</v>
      </c>
      <c r="CT29" s="55">
        <v>0</v>
      </c>
      <c r="CU29" s="56">
        <v>0</v>
      </c>
      <c r="CV29" s="119">
        <v>0</v>
      </c>
      <c r="CW29" s="56">
        <v>0</v>
      </c>
      <c r="CX29" s="59">
        <v>0</v>
      </c>
      <c r="CY29" s="48">
        <v>0</v>
      </c>
      <c r="CZ29" s="56">
        <v>0</v>
      </c>
      <c r="DA29" s="55">
        <v>0</v>
      </c>
      <c r="DB29" s="48">
        <v>0</v>
      </c>
      <c r="DC29" s="62">
        <v>0</v>
      </c>
      <c r="DD29" s="55">
        <v>0</v>
      </c>
      <c r="DE29" s="55">
        <v>0</v>
      </c>
      <c r="DF29" s="55">
        <v>0</v>
      </c>
      <c r="DG29" s="67">
        <v>0</v>
      </c>
      <c r="DH29" s="68">
        <v>0</v>
      </c>
      <c r="DI29" s="44">
        <v>0</v>
      </c>
      <c r="DJ29" s="64">
        <v>0</v>
      </c>
      <c r="DK29" s="105">
        <v>0</v>
      </c>
      <c r="DL29" s="105">
        <v>0</v>
      </c>
      <c r="DM29" s="65">
        <v>0</v>
      </c>
      <c r="DN29" s="55">
        <v>0</v>
      </c>
      <c r="DO29" s="55">
        <v>0</v>
      </c>
      <c r="DP29" s="56">
        <v>0</v>
      </c>
      <c r="DQ29" s="56">
        <v>0</v>
      </c>
      <c r="DR29" s="55">
        <v>0</v>
      </c>
      <c r="DS29" s="55">
        <v>0</v>
      </c>
      <c r="DT29" s="118">
        <v>0</v>
      </c>
      <c r="DU29" s="55">
        <v>0</v>
      </c>
      <c r="DV29" s="56">
        <v>0</v>
      </c>
      <c r="DW29" s="66">
        <v>0</v>
      </c>
      <c r="DX29" s="55">
        <v>0</v>
      </c>
      <c r="DY29" s="55">
        <v>0</v>
      </c>
      <c r="DZ29" s="55">
        <v>0</v>
      </c>
      <c r="EA29" s="5">
        <v>0</v>
      </c>
      <c r="EB29" s="5">
        <v>0</v>
      </c>
      <c r="EC29" s="55">
        <v>0</v>
      </c>
      <c r="ED29" s="55">
        <v>0</v>
      </c>
      <c r="EE29" s="67">
        <v>0</v>
      </c>
      <c r="EF29" s="54">
        <v>0</v>
      </c>
      <c r="EG29" s="49">
        <v>0</v>
      </c>
      <c r="EH29" s="55">
        <v>0</v>
      </c>
      <c r="EI29" s="55">
        <v>0</v>
      </c>
      <c r="EJ29" s="55">
        <v>0</v>
      </c>
      <c r="EK29" s="55">
        <v>0</v>
      </c>
      <c r="EL29" s="55">
        <v>0</v>
      </c>
      <c r="EM29" s="40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</row>
    <row r="30" spans="1:167" s="3" customFormat="1" ht="15" x14ac:dyDescent="0.2">
      <c r="A30" s="40"/>
      <c r="B30" s="121" t="s">
        <v>52</v>
      </c>
      <c r="C30" s="28">
        <v>33</v>
      </c>
      <c r="D30" s="74">
        <f>SUM(D31:D32)</f>
        <v>-4.0999999999999996</v>
      </c>
      <c r="E30" s="74">
        <f t="shared" ref="E30:AA30" si="23">SUM(E31:E32)</f>
        <v>6.7000000000000011</v>
      </c>
      <c r="F30" s="74">
        <f t="shared" si="23"/>
        <v>-14.8</v>
      </c>
      <c r="G30" s="74">
        <f t="shared" si="23"/>
        <v>-13.3</v>
      </c>
      <c r="H30" s="74">
        <f t="shared" si="23"/>
        <v>-20.5</v>
      </c>
      <c r="I30" s="74">
        <f t="shared" si="23"/>
        <v>8.6999999999999993</v>
      </c>
      <c r="J30" s="74">
        <f t="shared" si="23"/>
        <v>-21.8</v>
      </c>
      <c r="K30" s="74">
        <f t="shared" si="23"/>
        <v>5.8999999999999986</v>
      </c>
      <c r="L30" s="74">
        <f t="shared" si="23"/>
        <v>2.2000000000000002</v>
      </c>
      <c r="M30" s="74">
        <f t="shared" si="23"/>
        <v>12.6</v>
      </c>
      <c r="N30" s="74">
        <f t="shared" si="23"/>
        <v>-0.50000000000000067</v>
      </c>
      <c r="O30" s="74">
        <f t="shared" si="23"/>
        <v>-41.9</v>
      </c>
      <c r="P30" s="94">
        <f t="shared" si="23"/>
        <v>8.3000000000000007</v>
      </c>
      <c r="Q30" s="74">
        <f t="shared" si="23"/>
        <v>-7.4</v>
      </c>
      <c r="R30" s="74">
        <f t="shared" si="23"/>
        <v>8.8000000000000007</v>
      </c>
      <c r="S30" s="74">
        <f t="shared" si="23"/>
        <v>5.7</v>
      </c>
      <c r="T30" s="74">
        <f t="shared" si="23"/>
        <v>-32.6</v>
      </c>
      <c r="U30" s="74">
        <f t="shared" si="23"/>
        <v>-3.5</v>
      </c>
      <c r="V30" s="74">
        <f t="shared" si="23"/>
        <v>48.7</v>
      </c>
      <c r="W30" s="74">
        <f t="shared" si="23"/>
        <v>-1.4000000000000057</v>
      </c>
      <c r="X30" s="74">
        <f t="shared" si="23"/>
        <v>-5.5999999999999943</v>
      </c>
      <c r="Y30" s="74">
        <f t="shared" si="23"/>
        <v>11.5</v>
      </c>
      <c r="Z30" s="74">
        <f t="shared" si="23"/>
        <v>-8.3000000000000114</v>
      </c>
      <c r="AA30" s="74">
        <f t="shared" si="23"/>
        <v>-9.6999999999999993</v>
      </c>
      <c r="AB30" s="103">
        <f t="shared" ref="AB30:BQ30" si="24">SUM(AB31:AB32)</f>
        <v>8.1</v>
      </c>
      <c r="AC30" s="104">
        <f t="shared" si="24"/>
        <v>1.5</v>
      </c>
      <c r="AD30" s="104">
        <f t="shared" si="24"/>
        <v>-3.3</v>
      </c>
      <c r="AE30" s="104">
        <f t="shared" si="24"/>
        <v>11</v>
      </c>
      <c r="AF30" s="104">
        <f t="shared" si="24"/>
        <v>522.79999999999995</v>
      </c>
      <c r="AG30" s="104">
        <f t="shared" si="24"/>
        <v>32.000000000000114</v>
      </c>
      <c r="AH30" s="104">
        <f t="shared" si="24"/>
        <v>-12.400000000000137</v>
      </c>
      <c r="AI30" s="104">
        <f t="shared" si="24"/>
        <v>36.500000000000114</v>
      </c>
      <c r="AJ30" s="104">
        <f t="shared" si="24"/>
        <v>189.4</v>
      </c>
      <c r="AK30" s="104">
        <f t="shared" si="24"/>
        <v>6.3</v>
      </c>
      <c r="AL30" s="104">
        <f t="shared" si="24"/>
        <v>4.3999999999999542</v>
      </c>
      <c r="AM30" s="104">
        <f t="shared" si="24"/>
        <v>165.9</v>
      </c>
      <c r="AN30" s="103">
        <f t="shared" si="24"/>
        <v>3.4000000000000004</v>
      </c>
      <c r="AO30" s="74">
        <f t="shared" si="24"/>
        <v>7.1</v>
      </c>
      <c r="AP30" s="74">
        <f t="shared" si="24"/>
        <v>-164.1</v>
      </c>
      <c r="AQ30" s="74">
        <f t="shared" si="24"/>
        <v>3.0999999999999943</v>
      </c>
      <c r="AR30" s="74">
        <f t="shared" si="24"/>
        <v>19.100000000000012</v>
      </c>
      <c r="AS30" s="74">
        <f t="shared" si="24"/>
        <v>4.9000000000000021</v>
      </c>
      <c r="AT30" s="74">
        <f t="shared" si="24"/>
        <v>259.3</v>
      </c>
      <c r="AU30" s="74">
        <f t="shared" si="24"/>
        <v>27.600000000000023</v>
      </c>
      <c r="AV30" s="74">
        <f t="shared" si="24"/>
        <v>62.7</v>
      </c>
      <c r="AW30" s="74">
        <f t="shared" si="24"/>
        <v>107.3</v>
      </c>
      <c r="AX30" s="74">
        <f t="shared" si="24"/>
        <v>273.5</v>
      </c>
      <c r="AY30" s="74">
        <f t="shared" si="24"/>
        <v>93.6</v>
      </c>
      <c r="AZ30" s="94">
        <f t="shared" si="24"/>
        <v>36.299999999999997</v>
      </c>
      <c r="BA30" s="74">
        <f t="shared" si="24"/>
        <v>161.80000000000001</v>
      </c>
      <c r="BB30" s="74">
        <f t="shared" si="24"/>
        <v>263.2</v>
      </c>
      <c r="BC30" s="74">
        <f t="shared" si="24"/>
        <v>29.599999999999987</v>
      </c>
      <c r="BD30" s="74">
        <f t="shared" si="24"/>
        <v>32</v>
      </c>
      <c r="BE30" s="74">
        <f t="shared" si="24"/>
        <v>11.000000000000057</v>
      </c>
      <c r="BF30" s="74">
        <f t="shared" si="24"/>
        <v>127.69999999999999</v>
      </c>
      <c r="BG30" s="74">
        <f t="shared" si="24"/>
        <v>42.599999999999994</v>
      </c>
      <c r="BH30" s="74">
        <f t="shared" si="24"/>
        <v>187.60000000000002</v>
      </c>
      <c r="BI30" s="74">
        <f t="shared" si="24"/>
        <v>59.699999999999918</v>
      </c>
      <c r="BJ30" s="74">
        <f t="shared" si="24"/>
        <v>234.09999999999991</v>
      </c>
      <c r="BK30" s="74">
        <f t="shared" si="24"/>
        <v>90.099999999999909</v>
      </c>
      <c r="BL30" s="94">
        <f t="shared" si="24"/>
        <v>6.8000000000000025</v>
      </c>
      <c r="BM30" s="74">
        <f t="shared" si="24"/>
        <v>9.1</v>
      </c>
      <c r="BN30" s="74">
        <f t="shared" si="24"/>
        <v>33.899999999999991</v>
      </c>
      <c r="BO30" s="74">
        <f t="shared" si="24"/>
        <v>117.70000000000002</v>
      </c>
      <c r="BP30" s="74">
        <f t="shared" si="24"/>
        <v>54.8</v>
      </c>
      <c r="BQ30" s="74">
        <f t="shared" si="24"/>
        <v>31.600000000000023</v>
      </c>
      <c r="BR30" s="75">
        <f t="shared" ref="BR30:EC30" si="25">SUM(BR31:BR32)</f>
        <v>9.4999999999999574</v>
      </c>
      <c r="BS30" s="75">
        <f t="shared" si="25"/>
        <v>49.099999999999987</v>
      </c>
      <c r="BT30" s="75">
        <f t="shared" si="25"/>
        <v>46.30000000000004</v>
      </c>
      <c r="BU30" s="75">
        <f t="shared" si="25"/>
        <v>54.499999999999922</v>
      </c>
      <c r="BV30" s="75">
        <f t="shared" si="25"/>
        <v>18.100000000000051</v>
      </c>
      <c r="BW30" s="75">
        <f t="shared" si="25"/>
        <v>151.80000000000001</v>
      </c>
      <c r="BX30" s="95">
        <f t="shared" si="25"/>
        <v>29.800000000000004</v>
      </c>
      <c r="BY30" s="75">
        <f t="shared" si="25"/>
        <v>13.599999999999994</v>
      </c>
      <c r="BZ30" s="75">
        <f t="shared" si="25"/>
        <v>12.200000000000003</v>
      </c>
      <c r="CA30" s="75">
        <f t="shared" si="25"/>
        <v>42.9</v>
      </c>
      <c r="CB30" s="75">
        <f t="shared" si="25"/>
        <v>26.500000000000004</v>
      </c>
      <c r="CC30" s="75">
        <f t="shared" si="25"/>
        <v>53.79999999999999</v>
      </c>
      <c r="CD30" s="75">
        <f t="shared" si="25"/>
        <v>82.800000000000011</v>
      </c>
      <c r="CE30" s="75">
        <f t="shared" si="25"/>
        <v>181.8</v>
      </c>
      <c r="CF30" s="75">
        <f t="shared" si="25"/>
        <v>53.799999999999933</v>
      </c>
      <c r="CG30" s="75">
        <f t="shared" si="25"/>
        <v>24.600000000000094</v>
      </c>
      <c r="CH30" s="75">
        <f t="shared" si="25"/>
        <v>20.000000000000021</v>
      </c>
      <c r="CI30" s="75">
        <f t="shared" si="25"/>
        <v>66.999999999999858</v>
      </c>
      <c r="CJ30" s="95">
        <f t="shared" si="25"/>
        <v>-15.700000000000001</v>
      </c>
      <c r="CK30" s="98">
        <f t="shared" si="25"/>
        <v>12.200000000000001</v>
      </c>
      <c r="CL30" s="98">
        <f t="shared" si="25"/>
        <v>72.3</v>
      </c>
      <c r="CM30" s="99">
        <f t="shared" si="25"/>
        <v>-76.100000000000009</v>
      </c>
      <c r="CN30" s="99">
        <f t="shared" si="25"/>
        <v>-1.8999999999999897</v>
      </c>
      <c r="CO30" s="99">
        <f t="shared" si="25"/>
        <v>-44.699999999999989</v>
      </c>
      <c r="CP30" s="99">
        <f t="shared" si="25"/>
        <v>0.29999999999997407</v>
      </c>
      <c r="CQ30" s="99">
        <f t="shared" si="25"/>
        <v>55.500000000000014</v>
      </c>
      <c r="CR30" s="99">
        <f t="shared" si="25"/>
        <v>-8.6000000000000121</v>
      </c>
      <c r="CS30" s="99">
        <f t="shared" si="25"/>
        <v>148.30000000000001</v>
      </c>
      <c r="CT30" s="99">
        <f t="shared" si="25"/>
        <v>24.90000000000002</v>
      </c>
      <c r="CU30" s="99">
        <f t="shared" si="25"/>
        <v>57.599999999999994</v>
      </c>
      <c r="CV30" s="97">
        <f t="shared" si="25"/>
        <v>8.3999999999999986</v>
      </c>
      <c r="CW30" s="98">
        <f t="shared" si="25"/>
        <v>105.89999999999999</v>
      </c>
      <c r="CX30" s="98">
        <f t="shared" si="25"/>
        <v>42.60000000000003</v>
      </c>
      <c r="CY30" s="98">
        <f t="shared" si="25"/>
        <v>5.6000000000000156</v>
      </c>
      <c r="CZ30" s="98">
        <f t="shared" si="25"/>
        <v>44.699999999999889</v>
      </c>
      <c r="DA30" s="98">
        <f t="shared" si="25"/>
        <v>5.2000000000000881</v>
      </c>
      <c r="DB30" s="98">
        <f t="shared" si="25"/>
        <v>35.119999999999976</v>
      </c>
      <c r="DC30" s="98">
        <f t="shared" si="25"/>
        <v>137.18</v>
      </c>
      <c r="DD30" s="98">
        <f t="shared" si="25"/>
        <v>211.5</v>
      </c>
      <c r="DE30" s="98">
        <f t="shared" si="25"/>
        <v>25.300000000000011</v>
      </c>
      <c r="DF30" s="98">
        <f t="shared" si="25"/>
        <v>37.099999999999966</v>
      </c>
      <c r="DG30" s="122">
        <f t="shared" si="25"/>
        <v>351.39999999999992</v>
      </c>
      <c r="DH30" s="103">
        <f t="shared" si="25"/>
        <v>29.599999999999994</v>
      </c>
      <c r="DI30" s="104">
        <f t="shared" si="25"/>
        <v>99.900000000000034</v>
      </c>
      <c r="DJ30" s="104">
        <f t="shared" si="25"/>
        <v>5.6999999999999886</v>
      </c>
      <c r="DK30" s="99">
        <f t="shared" si="25"/>
        <v>38.5</v>
      </c>
      <c r="DL30" s="99">
        <f t="shared" si="25"/>
        <v>62.6</v>
      </c>
      <c r="DM30" s="99">
        <f t="shared" si="25"/>
        <v>318.89999999999998</v>
      </c>
      <c r="DN30" s="99">
        <f t="shared" si="25"/>
        <v>36.499999999999943</v>
      </c>
      <c r="DO30" s="105">
        <f t="shared" si="25"/>
        <v>-5</v>
      </c>
      <c r="DP30" s="72">
        <f t="shared" si="25"/>
        <v>46.5</v>
      </c>
      <c r="DQ30" s="72">
        <f t="shared" si="25"/>
        <v>46.899999999999864</v>
      </c>
      <c r="DR30" s="72">
        <f t="shared" si="25"/>
        <v>184.60000000000014</v>
      </c>
      <c r="DS30" s="72">
        <f>SUM(DS31:DS32)</f>
        <v>76.5</v>
      </c>
      <c r="DT30" s="95">
        <f t="shared" si="25"/>
        <v>-11.3</v>
      </c>
      <c r="DU30" s="75">
        <f t="shared" si="25"/>
        <v>-70.5</v>
      </c>
      <c r="DV30" s="75">
        <f t="shared" si="25"/>
        <v>56.899999999999991</v>
      </c>
      <c r="DW30" s="75">
        <f t="shared" si="25"/>
        <v>80.100000000000009</v>
      </c>
      <c r="DX30" s="75">
        <f t="shared" si="25"/>
        <v>14.05</v>
      </c>
      <c r="DY30" s="75">
        <f t="shared" si="25"/>
        <v>62.050000000000004</v>
      </c>
      <c r="DZ30" s="75">
        <f t="shared" si="25"/>
        <v>131.09999999999997</v>
      </c>
      <c r="EA30" s="75">
        <f t="shared" si="25"/>
        <v>87.700000000000031</v>
      </c>
      <c r="EB30" s="75">
        <f t="shared" si="25"/>
        <v>23.899999999999977</v>
      </c>
      <c r="EC30" s="75">
        <f t="shared" si="25"/>
        <v>204.10000000000002</v>
      </c>
      <c r="ED30" s="75">
        <f t="shared" ref="ED30:EX30" si="26">SUM(ED31:ED32)</f>
        <v>92.299999999999955</v>
      </c>
      <c r="EE30" s="106">
        <f t="shared" si="26"/>
        <v>396.19999999999993</v>
      </c>
      <c r="EF30" s="95">
        <f t="shared" si="26"/>
        <v>-58.3</v>
      </c>
      <c r="EG30" s="75">
        <f t="shared" si="26"/>
        <v>36.999999999999986</v>
      </c>
      <c r="EH30" s="75">
        <f t="shared" si="26"/>
        <v>101.30000000000001</v>
      </c>
      <c r="EI30" s="75">
        <f t="shared" si="26"/>
        <v>30</v>
      </c>
      <c r="EJ30" s="75">
        <f t="shared" si="26"/>
        <v>162.80000000000004</v>
      </c>
      <c r="EK30" s="75">
        <v>328.7</v>
      </c>
      <c r="EL30" s="75">
        <v>-0.52000000000001023</v>
      </c>
      <c r="EM30" s="40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</row>
    <row r="31" spans="1:167" s="3" customFormat="1" ht="15" x14ac:dyDescent="0.2">
      <c r="A31" s="40"/>
      <c r="B31" s="42" t="s">
        <v>53</v>
      </c>
      <c r="C31" s="43">
        <v>331</v>
      </c>
      <c r="D31" s="74">
        <v>-2.6</v>
      </c>
      <c r="E31" s="44">
        <v>-6.6</v>
      </c>
      <c r="F31" s="44">
        <v>-2.7</v>
      </c>
      <c r="G31" s="44">
        <v>-6.7</v>
      </c>
      <c r="H31" s="44">
        <v>-6.1</v>
      </c>
      <c r="I31" s="45">
        <v>-1.9</v>
      </c>
      <c r="J31" s="45">
        <v>-0.5</v>
      </c>
      <c r="K31" s="45">
        <v>-0.10000000000000142</v>
      </c>
      <c r="L31" s="45">
        <v>0</v>
      </c>
      <c r="M31" s="45">
        <v>0</v>
      </c>
      <c r="N31" s="45">
        <v>0.69999999999999929</v>
      </c>
      <c r="O31" s="44">
        <v>0.60000000000000142</v>
      </c>
      <c r="P31" s="69">
        <v>0</v>
      </c>
      <c r="Q31" s="48">
        <v>0</v>
      </c>
      <c r="R31" s="48">
        <v>0</v>
      </c>
      <c r="S31" s="48">
        <v>0</v>
      </c>
      <c r="T31" s="48">
        <v>0</v>
      </c>
      <c r="U31" s="47">
        <v>0</v>
      </c>
      <c r="V31" s="47">
        <v>0</v>
      </c>
      <c r="W31" s="47">
        <v>0</v>
      </c>
      <c r="X31" s="47">
        <v>0</v>
      </c>
      <c r="Y31" s="47">
        <v>0</v>
      </c>
      <c r="Z31" s="44">
        <v>0</v>
      </c>
      <c r="AA31" s="44">
        <v>-20</v>
      </c>
      <c r="AB31" s="69">
        <v>0</v>
      </c>
      <c r="AC31" s="48">
        <v>0</v>
      </c>
      <c r="AD31" s="44">
        <v>-10</v>
      </c>
      <c r="AE31" s="49">
        <v>0</v>
      </c>
      <c r="AF31" s="44">
        <v>0</v>
      </c>
      <c r="AG31" s="47">
        <v>-10</v>
      </c>
      <c r="AH31" s="47">
        <v>-11.8</v>
      </c>
      <c r="AI31" s="84">
        <v>-0.99999999999999645</v>
      </c>
      <c r="AJ31" s="47">
        <v>-1.4000000000000057</v>
      </c>
      <c r="AK31" s="47">
        <v>-1.2</v>
      </c>
      <c r="AL31" s="47">
        <v>-1.4</v>
      </c>
      <c r="AM31" s="47">
        <v>-15.6</v>
      </c>
      <c r="AN31" s="46">
        <v>-2.5</v>
      </c>
      <c r="AO31" s="47">
        <v>-2.1</v>
      </c>
      <c r="AP31" s="47">
        <v>-173.9</v>
      </c>
      <c r="AQ31" s="47">
        <v>-3.4000000000000057</v>
      </c>
      <c r="AR31" s="60">
        <v>-0.69999999999998863</v>
      </c>
      <c r="AS31" s="47">
        <v>-12.2</v>
      </c>
      <c r="AT31" s="52">
        <v>-2</v>
      </c>
      <c r="AU31" s="47">
        <v>3.6000000000000227</v>
      </c>
      <c r="AV31" s="47">
        <v>35.5</v>
      </c>
      <c r="AW31" s="47">
        <v>76.099999999999994</v>
      </c>
      <c r="AX31" s="47">
        <v>56.4</v>
      </c>
      <c r="AY31" s="86">
        <v>51.6</v>
      </c>
      <c r="AZ31" s="54">
        <v>30.9</v>
      </c>
      <c r="BA31" s="47">
        <v>27.400000000000006</v>
      </c>
      <c r="BB31" s="49">
        <v>-8.2000000000000028</v>
      </c>
      <c r="BC31" s="4">
        <v>11.899999999999999</v>
      </c>
      <c r="BD31" s="55">
        <v>22</v>
      </c>
      <c r="BE31" s="56">
        <v>-6.1999999999999886</v>
      </c>
      <c r="BF31" s="55">
        <v>25.800000000000011</v>
      </c>
      <c r="BG31" s="56">
        <v>16.899999999999999</v>
      </c>
      <c r="BH31" s="4">
        <v>12.000000000000014</v>
      </c>
      <c r="BI31" s="55">
        <v>-14.899999999999991</v>
      </c>
      <c r="BJ31" s="4">
        <v>-5.1000000000000085</v>
      </c>
      <c r="BK31" s="56">
        <v>11</v>
      </c>
      <c r="BL31" s="57">
        <v>-7.1</v>
      </c>
      <c r="BM31" s="4">
        <v>-2.2000000000000011</v>
      </c>
      <c r="BN31" s="4">
        <v>7.3000000000000007</v>
      </c>
      <c r="BO31" s="4">
        <v>4.7000000000000011</v>
      </c>
      <c r="BP31" s="56">
        <v>32.099999999999994</v>
      </c>
      <c r="BQ31" s="56">
        <v>1</v>
      </c>
      <c r="BR31" s="55">
        <v>-22.299999999999997</v>
      </c>
      <c r="BS31" s="55">
        <v>9.4</v>
      </c>
      <c r="BT31" s="55">
        <v>7.0999999999999943</v>
      </c>
      <c r="BU31" s="4">
        <v>17.600000000000001</v>
      </c>
      <c r="BV31" s="4">
        <v>-8.0999999999999943</v>
      </c>
      <c r="BW31" s="56">
        <v>-4.2999999999999972</v>
      </c>
      <c r="BX31" s="58">
        <v>8.6</v>
      </c>
      <c r="BY31" s="59">
        <v>2.6000000000000014</v>
      </c>
      <c r="BZ31" s="55">
        <v>2</v>
      </c>
      <c r="CA31" s="55">
        <v>11.799999999999995</v>
      </c>
      <c r="CB31" s="4">
        <v>2.0000000000000036</v>
      </c>
      <c r="CC31" s="55">
        <v>2.6000000000000014</v>
      </c>
      <c r="CD31" s="55">
        <v>14.500000000000007</v>
      </c>
      <c r="CE31" s="55">
        <v>23.699999999999989</v>
      </c>
      <c r="CF31" s="4">
        <v>-43.4</v>
      </c>
      <c r="CG31" s="55">
        <v>-15.799999999999997</v>
      </c>
      <c r="CH31" s="55">
        <v>9.8999999999999986</v>
      </c>
      <c r="CI31" s="56">
        <v>-4.4000000000000057</v>
      </c>
      <c r="CJ31" s="46">
        <v>-21.8</v>
      </c>
      <c r="CK31" s="47">
        <v>6.9000000000000021</v>
      </c>
      <c r="CL31" s="56">
        <v>11.2</v>
      </c>
      <c r="CM31" s="60">
        <v>12.2</v>
      </c>
      <c r="CN31" s="55">
        <v>-5.8999999999999986</v>
      </c>
      <c r="CO31" s="47">
        <v>5.6999999999999993</v>
      </c>
      <c r="CP31" s="4">
        <v>-14.600000000000003</v>
      </c>
      <c r="CQ31" s="55">
        <v>34.700000000000003</v>
      </c>
      <c r="CR31" s="55">
        <v>1.899999999999995</v>
      </c>
      <c r="CS31" s="55">
        <v>34.000000000000014</v>
      </c>
      <c r="CT31" s="55">
        <v>3.5999999999999943</v>
      </c>
      <c r="CU31" s="4">
        <v>22</v>
      </c>
      <c r="CV31" s="57">
        <v>31.6</v>
      </c>
      <c r="CW31" s="4">
        <v>101.69999999999999</v>
      </c>
      <c r="CX31" s="59">
        <v>79.900000000000034</v>
      </c>
      <c r="CY31" s="48">
        <v>27.099999999999994</v>
      </c>
      <c r="CZ31" s="4">
        <v>33.39999999999992</v>
      </c>
      <c r="DA31" s="55">
        <v>41.300000000000068</v>
      </c>
      <c r="DB31" s="48">
        <v>63.019999999999982</v>
      </c>
      <c r="DC31" s="62">
        <v>72.88</v>
      </c>
      <c r="DD31" s="55">
        <v>9.2000000000000455</v>
      </c>
      <c r="DE31" s="55">
        <v>18.900000000000034</v>
      </c>
      <c r="DF31" s="4">
        <v>-0.40000000000009095</v>
      </c>
      <c r="DG31" s="70">
        <v>37.89999999999992</v>
      </c>
      <c r="DH31" s="46">
        <v>79.8</v>
      </c>
      <c r="DI31" s="44">
        <v>88.90000000000002</v>
      </c>
      <c r="DJ31" s="60">
        <v>17</v>
      </c>
      <c r="DK31" s="64">
        <v>25.199999999999989</v>
      </c>
      <c r="DL31" s="60">
        <v>22.699999999999989</v>
      </c>
      <c r="DM31" s="65">
        <v>37.000000000000028</v>
      </c>
      <c r="DN31" s="55">
        <v>40.899999999999977</v>
      </c>
      <c r="DO31" s="55">
        <v>-26.300000000000011</v>
      </c>
      <c r="DP31" s="56">
        <v>6.4</v>
      </c>
      <c r="DQ31" s="4">
        <v>12.499999999999943</v>
      </c>
      <c r="DR31" s="55">
        <v>-39.89999999999992</v>
      </c>
      <c r="DS31" s="55">
        <v>0.69999999999993179</v>
      </c>
      <c r="DT31" s="119">
        <v>0.29999999999999982</v>
      </c>
      <c r="DU31" s="55">
        <v>-65</v>
      </c>
      <c r="DV31" s="4">
        <v>18.5</v>
      </c>
      <c r="DW31" s="66">
        <v>51.3</v>
      </c>
      <c r="DX31" s="55">
        <v>-18.999999999999996</v>
      </c>
      <c r="DY31" s="55">
        <v>41.9</v>
      </c>
      <c r="DZ31" s="55">
        <v>96.899999999999991</v>
      </c>
      <c r="EA31" s="5">
        <v>46.500000000000014</v>
      </c>
      <c r="EB31" s="5">
        <v>-8.9000000000000057</v>
      </c>
      <c r="EC31" s="55">
        <v>89.300000000000011</v>
      </c>
      <c r="ED31" s="55">
        <v>46.5</v>
      </c>
      <c r="EE31" s="67">
        <v>20.099999999999966</v>
      </c>
      <c r="EF31" s="123">
        <v>-1</v>
      </c>
      <c r="EG31" s="47">
        <v>31.099999999999998</v>
      </c>
      <c r="EH31" s="55">
        <v>34.400000000000006</v>
      </c>
      <c r="EI31" s="55">
        <v>-13.099999999999994</v>
      </c>
      <c r="EJ31" s="55">
        <v>85.800000000000011</v>
      </c>
      <c r="EK31" s="55">
        <v>90.300000000000011</v>
      </c>
      <c r="EL31" s="55">
        <v>-1.0000000000000284</v>
      </c>
      <c r="EM31" s="40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</row>
    <row r="32" spans="1:167" s="3" customFormat="1" ht="15" x14ac:dyDescent="0.2">
      <c r="A32" s="55">
        <f>A6+A15</f>
        <v>749.20000000000027</v>
      </c>
      <c r="B32" s="42" t="s">
        <v>54</v>
      </c>
      <c r="C32" s="43">
        <v>332</v>
      </c>
      <c r="D32" s="44">
        <v>-1.5</v>
      </c>
      <c r="E32" s="44">
        <v>13.3</v>
      </c>
      <c r="F32" s="44">
        <v>-12.1</v>
      </c>
      <c r="G32" s="44">
        <v>-6.6</v>
      </c>
      <c r="H32" s="44">
        <v>-14.4</v>
      </c>
      <c r="I32" s="45">
        <v>10.6</v>
      </c>
      <c r="J32" s="45">
        <v>-21.3</v>
      </c>
      <c r="K32" s="45">
        <v>6</v>
      </c>
      <c r="L32" s="45">
        <v>2.2000000000000002</v>
      </c>
      <c r="M32" s="45">
        <v>12.6</v>
      </c>
      <c r="N32" s="45">
        <v>-1.2</v>
      </c>
      <c r="O32" s="44">
        <v>-42.5</v>
      </c>
      <c r="P32" s="46">
        <v>8.3000000000000007</v>
      </c>
      <c r="Q32" s="48">
        <v>-7.4</v>
      </c>
      <c r="R32" s="47">
        <v>8.8000000000000007</v>
      </c>
      <c r="S32" s="48">
        <v>5.7</v>
      </c>
      <c r="T32" s="47">
        <v>-32.6</v>
      </c>
      <c r="U32" s="47">
        <v>-3.5</v>
      </c>
      <c r="V32" s="47">
        <v>48.7</v>
      </c>
      <c r="W32" s="47">
        <v>-1.4000000000000057</v>
      </c>
      <c r="X32" s="47">
        <v>-5.5999999999999943</v>
      </c>
      <c r="Y32" s="47">
        <v>11.5</v>
      </c>
      <c r="Z32" s="44">
        <v>-8.3000000000000114</v>
      </c>
      <c r="AA32" s="44">
        <v>10.3</v>
      </c>
      <c r="AB32" s="46">
        <v>8.1</v>
      </c>
      <c r="AC32" s="47">
        <v>1.5</v>
      </c>
      <c r="AD32" s="44">
        <v>6.7</v>
      </c>
      <c r="AE32" s="49">
        <v>11</v>
      </c>
      <c r="AF32" s="44">
        <v>522.79999999999995</v>
      </c>
      <c r="AG32" s="47">
        <v>42.000000000000114</v>
      </c>
      <c r="AH32" s="47">
        <v>-0.60000000000013642</v>
      </c>
      <c r="AI32" s="84">
        <v>37.500000000000114</v>
      </c>
      <c r="AJ32" s="47">
        <v>190.8</v>
      </c>
      <c r="AK32" s="47">
        <v>7.5</v>
      </c>
      <c r="AL32" s="47">
        <v>5.7999999999999545</v>
      </c>
      <c r="AM32" s="47">
        <v>181.5</v>
      </c>
      <c r="AN32" s="46">
        <v>5.9</v>
      </c>
      <c r="AO32" s="47">
        <v>9.1999999999999993</v>
      </c>
      <c r="AP32" s="47">
        <v>9.8000000000000007</v>
      </c>
      <c r="AQ32" s="47">
        <v>6.5</v>
      </c>
      <c r="AR32" s="60">
        <v>19.8</v>
      </c>
      <c r="AS32" s="47">
        <v>17.100000000000001</v>
      </c>
      <c r="AT32" s="52">
        <v>261.3</v>
      </c>
      <c r="AU32" s="47">
        <v>24</v>
      </c>
      <c r="AV32" s="47">
        <v>27.2</v>
      </c>
      <c r="AW32" s="47">
        <v>31.2</v>
      </c>
      <c r="AX32" s="47">
        <v>217.1</v>
      </c>
      <c r="AY32" s="86">
        <v>42</v>
      </c>
      <c r="AZ32" s="54">
        <v>5.4</v>
      </c>
      <c r="BA32" s="47">
        <v>134.4</v>
      </c>
      <c r="BB32" s="49">
        <v>271.39999999999998</v>
      </c>
      <c r="BC32" s="4">
        <v>17.699999999999989</v>
      </c>
      <c r="BD32" s="55">
        <v>10</v>
      </c>
      <c r="BE32" s="56">
        <v>17.200000000000045</v>
      </c>
      <c r="BF32" s="55">
        <v>101.89999999999998</v>
      </c>
      <c r="BG32" s="56">
        <v>25.7</v>
      </c>
      <c r="BH32" s="4">
        <v>175.60000000000002</v>
      </c>
      <c r="BI32" s="55">
        <v>74.599999999999909</v>
      </c>
      <c r="BJ32" s="4">
        <v>239.19999999999993</v>
      </c>
      <c r="BK32" s="4">
        <v>79.099999999999909</v>
      </c>
      <c r="BL32" s="57">
        <v>13.900000000000002</v>
      </c>
      <c r="BM32" s="4">
        <v>11.3</v>
      </c>
      <c r="BN32" s="4">
        <v>26.599999999999994</v>
      </c>
      <c r="BO32" s="4">
        <v>113.00000000000001</v>
      </c>
      <c r="BP32" s="56">
        <v>22.7</v>
      </c>
      <c r="BQ32" s="56">
        <v>30.600000000000023</v>
      </c>
      <c r="BR32" s="55">
        <v>31.799999999999955</v>
      </c>
      <c r="BS32" s="55">
        <v>39.699999999999989</v>
      </c>
      <c r="BT32" s="55">
        <v>39.200000000000045</v>
      </c>
      <c r="BU32" s="4">
        <v>36.89999999999992</v>
      </c>
      <c r="BV32" s="4">
        <v>26.200000000000045</v>
      </c>
      <c r="BW32" s="56">
        <v>156.10000000000002</v>
      </c>
      <c r="BX32" s="58">
        <v>21.200000000000003</v>
      </c>
      <c r="BY32" s="59">
        <v>10.999999999999993</v>
      </c>
      <c r="BZ32" s="55">
        <v>10.200000000000003</v>
      </c>
      <c r="CA32" s="55">
        <v>31.1</v>
      </c>
      <c r="CB32" s="4">
        <v>24.5</v>
      </c>
      <c r="CC32" s="55">
        <v>51.199999999999989</v>
      </c>
      <c r="CD32" s="55">
        <v>68.300000000000011</v>
      </c>
      <c r="CE32" s="55">
        <v>158.10000000000002</v>
      </c>
      <c r="CF32" s="4">
        <v>97.199999999999932</v>
      </c>
      <c r="CG32" s="55">
        <v>40.400000000000091</v>
      </c>
      <c r="CH32" s="55">
        <v>10.100000000000023</v>
      </c>
      <c r="CI32" s="56">
        <v>71.399999999999864</v>
      </c>
      <c r="CJ32" s="46">
        <v>6.1</v>
      </c>
      <c r="CK32" s="47">
        <v>5.2999999999999989</v>
      </c>
      <c r="CL32" s="56">
        <v>61.1</v>
      </c>
      <c r="CM32" s="60">
        <v>-88.300000000000011</v>
      </c>
      <c r="CN32" s="55">
        <v>4.0000000000000089</v>
      </c>
      <c r="CO32" s="47">
        <v>-50.399999999999984</v>
      </c>
      <c r="CP32" s="4">
        <v>14.899999999999977</v>
      </c>
      <c r="CQ32" s="55">
        <v>20.800000000000011</v>
      </c>
      <c r="CR32" s="55">
        <v>-10.500000000000007</v>
      </c>
      <c r="CS32" s="55">
        <v>114.29999999999998</v>
      </c>
      <c r="CT32" s="55">
        <v>21.300000000000026</v>
      </c>
      <c r="CU32" s="4">
        <v>35.599999999999994</v>
      </c>
      <c r="CV32" s="57">
        <v>-23.200000000000003</v>
      </c>
      <c r="CW32" s="4">
        <v>4.2000000000000028</v>
      </c>
      <c r="CX32" s="59">
        <v>-37.300000000000004</v>
      </c>
      <c r="CY32" s="48">
        <v>-21.499999999999979</v>
      </c>
      <c r="CZ32" s="4">
        <v>11.299999999999969</v>
      </c>
      <c r="DA32" s="55">
        <v>-36.09999999999998</v>
      </c>
      <c r="DB32" s="48">
        <v>-27.900000000000006</v>
      </c>
      <c r="DC32" s="62">
        <v>64.300000000000026</v>
      </c>
      <c r="DD32" s="55">
        <v>202.29999999999995</v>
      </c>
      <c r="DE32" s="55">
        <v>6.3999999999999773</v>
      </c>
      <c r="DF32" s="4">
        <v>37.500000000000057</v>
      </c>
      <c r="DG32" s="70">
        <v>313.5</v>
      </c>
      <c r="DH32" s="46">
        <v>-50.2</v>
      </c>
      <c r="DI32" s="44">
        <v>11.000000000000007</v>
      </c>
      <c r="DJ32" s="60">
        <v>-11.300000000000011</v>
      </c>
      <c r="DK32" s="64">
        <v>13.300000000000011</v>
      </c>
      <c r="DL32" s="64">
        <v>39.900000000000013</v>
      </c>
      <c r="DM32" s="65">
        <v>281.89999999999998</v>
      </c>
      <c r="DN32" s="55">
        <v>-4.4000000000000341</v>
      </c>
      <c r="DO32" s="55">
        <v>21.300000000000011</v>
      </c>
      <c r="DP32" s="56">
        <v>40.1</v>
      </c>
      <c r="DQ32" s="4">
        <v>34.39999999999992</v>
      </c>
      <c r="DR32" s="55">
        <v>224.50000000000006</v>
      </c>
      <c r="DS32" s="55">
        <v>75.800000000000068</v>
      </c>
      <c r="DT32" s="119">
        <v>-11.600000000000001</v>
      </c>
      <c r="DU32" s="55">
        <v>-5.4999999999999929</v>
      </c>
      <c r="DV32" s="4">
        <v>38.399999999999991</v>
      </c>
      <c r="DW32" s="66">
        <v>28.800000000000011</v>
      </c>
      <c r="DX32" s="55">
        <v>33.049999999999997</v>
      </c>
      <c r="DY32" s="55">
        <v>20.150000000000006</v>
      </c>
      <c r="DZ32" s="55">
        <v>34.199999999999989</v>
      </c>
      <c r="EA32" s="5">
        <v>41.200000000000017</v>
      </c>
      <c r="EB32" s="5">
        <v>32.799999999999983</v>
      </c>
      <c r="EC32" s="55">
        <v>114.80000000000001</v>
      </c>
      <c r="ED32" s="55">
        <v>45.799999999999955</v>
      </c>
      <c r="EE32" s="67">
        <v>376.09999999999997</v>
      </c>
      <c r="EF32" s="123">
        <v>-57.3</v>
      </c>
      <c r="EG32" s="47">
        <v>5.8999999999999915</v>
      </c>
      <c r="EH32" s="55">
        <v>66.900000000000006</v>
      </c>
      <c r="EI32" s="55">
        <v>43.099999999999994</v>
      </c>
      <c r="EJ32" s="55">
        <v>77.000000000000028</v>
      </c>
      <c r="EK32" s="55">
        <v>238.39999999999998</v>
      </c>
      <c r="EL32" s="55">
        <v>0.48000000000001819</v>
      </c>
      <c r="EM32" s="40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</row>
    <row r="33" spans="1:167" s="3" customFormat="1" ht="30" customHeight="1" x14ac:dyDescent="0.2">
      <c r="A33" s="124">
        <f>SUM(A34:A35)</f>
        <v>13234.599999999999</v>
      </c>
      <c r="B33" s="21" t="s">
        <v>55</v>
      </c>
      <c r="C33" s="28"/>
      <c r="D33" s="74">
        <f>-D26+D30</f>
        <v>-39.4</v>
      </c>
      <c r="E33" s="74">
        <f t="shared" ref="E33:AA33" si="27">-E26+E30</f>
        <v>-9.4</v>
      </c>
      <c r="F33" s="74">
        <f t="shared" si="27"/>
        <v>-39.700000000000003</v>
      </c>
      <c r="G33" s="74">
        <f t="shared" si="27"/>
        <v>-31.400000000000002</v>
      </c>
      <c r="H33" s="74">
        <f t="shared" si="27"/>
        <v>-39.9</v>
      </c>
      <c r="I33" s="74">
        <f t="shared" si="27"/>
        <v>-0.20000000000003482</v>
      </c>
      <c r="J33" s="74">
        <f t="shared" si="27"/>
        <v>-23.499999999999975</v>
      </c>
      <c r="K33" s="74">
        <f t="shared" si="27"/>
        <v>9.3999999999999844</v>
      </c>
      <c r="L33" s="74">
        <f t="shared" si="27"/>
        <v>0.70000000000000018</v>
      </c>
      <c r="M33" s="74">
        <f t="shared" si="27"/>
        <v>7.1</v>
      </c>
      <c r="N33" s="74">
        <f t="shared" si="27"/>
        <v>-4.4000000000000066</v>
      </c>
      <c r="O33" s="74">
        <f t="shared" si="27"/>
        <v>-70</v>
      </c>
      <c r="P33" s="94">
        <f t="shared" si="27"/>
        <v>-39.5</v>
      </c>
      <c r="Q33" s="74">
        <f t="shared" si="27"/>
        <v>-13.900000000000029</v>
      </c>
      <c r="R33" s="74">
        <f t="shared" si="27"/>
        <v>-3.3999999999999986</v>
      </c>
      <c r="S33" s="74">
        <f t="shared" si="27"/>
        <v>-18.400000000000002</v>
      </c>
      <c r="T33" s="74">
        <f t="shared" si="27"/>
        <v>-50.6</v>
      </c>
      <c r="U33" s="74">
        <f t="shared" si="27"/>
        <v>-11.7</v>
      </c>
      <c r="V33" s="74">
        <f t="shared" si="27"/>
        <v>3.5</v>
      </c>
      <c r="W33" s="74">
        <f t="shared" si="27"/>
        <v>-9.0999999999999943</v>
      </c>
      <c r="X33" s="74">
        <f t="shared" si="27"/>
        <v>-22.099999999999994</v>
      </c>
      <c r="Y33" s="74">
        <f t="shared" si="27"/>
        <v>113.2</v>
      </c>
      <c r="Z33" s="74">
        <f t="shared" si="27"/>
        <v>-3.7999999999999829</v>
      </c>
      <c r="AA33" s="74">
        <f t="shared" si="27"/>
        <v>14</v>
      </c>
      <c r="AB33" s="97">
        <v>2.8</v>
      </c>
      <c r="AC33" s="98">
        <v>-5.4</v>
      </c>
      <c r="AD33" s="74">
        <v>-8.6</v>
      </c>
      <c r="AE33" s="125">
        <f t="shared" ref="AE33:AY33" si="28">-AE26+AE30</f>
        <v>4.0999999999999996</v>
      </c>
      <c r="AF33" s="125">
        <f t="shared" si="28"/>
        <v>4.6999999999999318</v>
      </c>
      <c r="AG33" s="125">
        <f t="shared" si="28"/>
        <v>-8.6999999999998892</v>
      </c>
      <c r="AH33" s="125">
        <f t="shared" si="28"/>
        <v>-20.500000000000046</v>
      </c>
      <c r="AI33" s="125">
        <f t="shared" si="28"/>
        <v>10.200000000000113</v>
      </c>
      <c r="AJ33" s="125">
        <f t="shared" si="28"/>
        <v>172.79999999999987</v>
      </c>
      <c r="AK33" s="125">
        <f t="shared" si="28"/>
        <v>279.10000000000002</v>
      </c>
      <c r="AL33" s="125">
        <f t="shared" si="28"/>
        <v>60.299999999999955</v>
      </c>
      <c r="AM33" s="125">
        <f t="shared" si="28"/>
        <v>287.10000000000002</v>
      </c>
      <c r="AN33" s="126">
        <f t="shared" si="28"/>
        <v>-3</v>
      </c>
      <c r="AO33" s="74">
        <f t="shared" si="28"/>
        <v>19.5</v>
      </c>
      <c r="AP33" s="74">
        <f t="shared" si="28"/>
        <v>-97.899999999999991</v>
      </c>
      <c r="AQ33" s="74">
        <f t="shared" si="28"/>
        <v>15.299999999999994</v>
      </c>
      <c r="AR33" s="74">
        <f t="shared" si="28"/>
        <v>15.200000000000035</v>
      </c>
      <c r="AS33" s="74">
        <f t="shared" si="28"/>
        <v>21.1</v>
      </c>
      <c r="AT33" s="74">
        <f t="shared" si="28"/>
        <v>256.50000000000006</v>
      </c>
      <c r="AU33" s="74">
        <f t="shared" si="28"/>
        <v>21.100000000000023</v>
      </c>
      <c r="AV33" s="74">
        <f t="shared" si="28"/>
        <v>43.5</v>
      </c>
      <c r="AW33" s="74">
        <f t="shared" si="28"/>
        <v>141.49999999999994</v>
      </c>
      <c r="AX33" s="74">
        <f t="shared" si="28"/>
        <v>274</v>
      </c>
      <c r="AY33" s="74">
        <f t="shared" si="28"/>
        <v>87.500000000000028</v>
      </c>
      <c r="AZ33" s="94">
        <v>43.6</v>
      </c>
      <c r="BA33" s="98">
        <v>156.60000000000002</v>
      </c>
      <c r="BB33" s="101">
        <v>266.79999999999995</v>
      </c>
      <c r="BC33" s="127">
        <v>31.399999999999977</v>
      </c>
      <c r="BD33" s="108">
        <v>33.700000000000003</v>
      </c>
      <c r="BE33" s="109">
        <v>-1.8</v>
      </c>
      <c r="BF33" s="75">
        <v>125.60000000000002</v>
      </c>
      <c r="BG33" s="72">
        <v>38.200000000000003</v>
      </c>
      <c r="BH33" s="96">
        <v>127.5</v>
      </c>
      <c r="BI33" s="75">
        <v>4.1000000000000227</v>
      </c>
      <c r="BJ33" s="96">
        <v>185.9</v>
      </c>
      <c r="BK33" s="96">
        <v>15.899999999999864</v>
      </c>
      <c r="BL33" s="128">
        <v>8.4000000000000021</v>
      </c>
      <c r="BM33" s="96">
        <v>9.9999999999994316E-2</v>
      </c>
      <c r="BN33" s="96">
        <v>14.8</v>
      </c>
      <c r="BO33" s="96">
        <v>99.7</v>
      </c>
      <c r="BP33" s="72">
        <v>33.900000000000006</v>
      </c>
      <c r="BQ33" s="72">
        <v>26.30000000000004</v>
      </c>
      <c r="BR33" s="75">
        <v>-10.300000000000068</v>
      </c>
      <c r="BS33" s="75">
        <v>31.899999999999977</v>
      </c>
      <c r="BT33" s="75">
        <v>31.200000000000045</v>
      </c>
      <c r="BU33" s="96">
        <v>20.799999999999955</v>
      </c>
      <c r="BV33" s="96">
        <v>-18.399999999999977</v>
      </c>
      <c r="BW33" s="72">
        <v>58.500000000000057</v>
      </c>
      <c r="BX33" s="95">
        <v>25.20000000000001</v>
      </c>
      <c r="BY33" s="75">
        <v>1.6999999999999886</v>
      </c>
      <c r="BZ33" s="75">
        <v>8.7999999999999972</v>
      </c>
      <c r="CA33" s="96">
        <v>22.100000000000016</v>
      </c>
      <c r="CB33" s="96">
        <v>10.5</v>
      </c>
      <c r="CC33" s="75">
        <v>33.099999999999937</v>
      </c>
      <c r="CD33" s="75">
        <v>-15.199999999999932</v>
      </c>
      <c r="CE33" s="75">
        <v>165.99999999999997</v>
      </c>
      <c r="CF33" s="96">
        <v>-19.000000000000057</v>
      </c>
      <c r="CG33" s="96">
        <v>21.300000000000182</v>
      </c>
      <c r="CH33" s="75">
        <v>19.400000000000034</v>
      </c>
      <c r="CI33" s="72">
        <v>25.599999999999852</v>
      </c>
      <c r="CJ33" s="103">
        <v>-12.1</v>
      </c>
      <c r="CK33" s="104">
        <v>-0.89999999999999503</v>
      </c>
      <c r="CL33" s="72">
        <v>8.4000000000000163</v>
      </c>
      <c r="CM33" s="105">
        <v>-99.600000000000037</v>
      </c>
      <c r="CN33" s="75">
        <v>-13.59999999999998</v>
      </c>
      <c r="CO33" s="98">
        <v>-44.100000000000037</v>
      </c>
      <c r="CP33" s="96">
        <v>2.4</v>
      </c>
      <c r="CQ33" s="75">
        <v>42.400000000000006</v>
      </c>
      <c r="CR33" s="101">
        <v>-30.300000000000011</v>
      </c>
      <c r="CS33" s="101">
        <v>143.09999999999997</v>
      </c>
      <c r="CT33" s="75">
        <v>21.900000000000034</v>
      </c>
      <c r="CU33" s="96">
        <v>-8.0999999999999943</v>
      </c>
      <c r="CV33" s="129">
        <v>4.4999999999999929</v>
      </c>
      <c r="CW33" s="72">
        <v>104.79999999999998</v>
      </c>
      <c r="CX33" s="130">
        <v>35.700000000000017</v>
      </c>
      <c r="CY33" s="104">
        <v>-1.6999999999999602</v>
      </c>
      <c r="CZ33" s="96">
        <v>43.699999999999875</v>
      </c>
      <c r="DA33" s="75">
        <v>1.5000000000000853</v>
      </c>
      <c r="DB33" s="104">
        <v>42.48599999999999</v>
      </c>
      <c r="DC33" s="131">
        <v>117.81399999999996</v>
      </c>
      <c r="DD33" s="75">
        <v>171.80000000000007</v>
      </c>
      <c r="DE33" s="75">
        <v>-0.89999999999997726</v>
      </c>
      <c r="DF33" s="96">
        <v>8.3999999999998636</v>
      </c>
      <c r="DG33" s="132">
        <v>281.80000000000007</v>
      </c>
      <c r="DH33" s="97">
        <v>9.1999999999999886</v>
      </c>
      <c r="DI33" s="74">
        <v>92.600000000000037</v>
      </c>
      <c r="DJ33" s="105">
        <v>-36.799999999999997</v>
      </c>
      <c r="DK33" s="105">
        <v>26.399999999999977</v>
      </c>
      <c r="DL33" s="99">
        <v>29.799999999999983</v>
      </c>
      <c r="DM33" s="133">
        <v>285.3</v>
      </c>
      <c r="DN33" s="75">
        <v>15.100000000000023</v>
      </c>
      <c r="DO33" s="75">
        <v>-25.099999999999966</v>
      </c>
      <c r="DP33" s="72">
        <v>-18</v>
      </c>
      <c r="DQ33" s="96">
        <v>25.899999999999864</v>
      </c>
      <c r="DR33" s="75">
        <v>158.30000000000018</v>
      </c>
      <c r="DS33" s="75">
        <v>5.6000000000000227</v>
      </c>
      <c r="DT33" s="129">
        <v>-28.2</v>
      </c>
      <c r="DU33" s="75">
        <v>-102.69999999999997</v>
      </c>
      <c r="DV33" s="72">
        <v>1.3999999999999773</v>
      </c>
      <c r="DW33" s="1">
        <v>54.250000000000014</v>
      </c>
      <c r="DX33" s="75">
        <v>-11.800000000000026</v>
      </c>
      <c r="DY33" s="75">
        <v>47.450000000000017</v>
      </c>
      <c r="DZ33" s="75">
        <v>102.1</v>
      </c>
      <c r="EA33" s="6">
        <v>39.900000000000034</v>
      </c>
      <c r="EB33" s="6">
        <v>-28.400000000000034</v>
      </c>
      <c r="EC33" s="96">
        <v>172.89999999999998</v>
      </c>
      <c r="ED33" s="75">
        <v>71.099999999999966</v>
      </c>
      <c r="EE33" s="106">
        <v>341.7</v>
      </c>
      <c r="EF33" s="134">
        <v>-73.099999999999994</v>
      </c>
      <c r="EG33" s="98">
        <v>0.89999999999999147</v>
      </c>
      <c r="EH33" s="75">
        <v>25.600000000000037</v>
      </c>
      <c r="EI33" s="75">
        <v>-1.9000000000000341</v>
      </c>
      <c r="EJ33" s="75">
        <v>111.2000000000001</v>
      </c>
      <c r="EK33" s="75">
        <v>204.59999999999985</v>
      </c>
      <c r="EL33" s="75">
        <v>-27.019999999999982</v>
      </c>
      <c r="EM33" s="40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</row>
    <row r="34" spans="1:167" s="3" customFormat="1" ht="36" x14ac:dyDescent="0.2">
      <c r="A34" s="135">
        <v>3017.8</v>
      </c>
      <c r="B34" s="136" t="s">
        <v>56</v>
      </c>
      <c r="C34" s="28"/>
      <c r="D34" s="74">
        <f t="shared" ref="D34:AA34" si="29">D25+D33</f>
        <v>-23.099999999999998</v>
      </c>
      <c r="E34" s="74">
        <f t="shared" si="29"/>
        <v>-8.6000000000000068</v>
      </c>
      <c r="F34" s="74">
        <f t="shared" si="29"/>
        <v>88.399999999999963</v>
      </c>
      <c r="G34" s="74">
        <f t="shared" si="29"/>
        <v>-63.899999999999991</v>
      </c>
      <c r="H34" s="74">
        <f t="shared" si="29"/>
        <v>59.1</v>
      </c>
      <c r="I34" s="74">
        <f t="shared" si="29"/>
        <v>-31.300000000000114</v>
      </c>
      <c r="J34" s="74">
        <f t="shared" si="29"/>
        <v>-63.69999999999996</v>
      </c>
      <c r="K34" s="74">
        <f t="shared" si="29"/>
        <v>144.49999999999989</v>
      </c>
      <c r="L34" s="74">
        <f t="shared" si="29"/>
        <v>56.400000000000162</v>
      </c>
      <c r="M34" s="74">
        <f t="shared" si="29"/>
        <v>-43.500000000000078</v>
      </c>
      <c r="N34" s="74">
        <f t="shared" si="29"/>
        <v>-37.199999999999875</v>
      </c>
      <c r="O34" s="74">
        <f t="shared" si="29"/>
        <v>27.399999999999935</v>
      </c>
      <c r="P34" s="94">
        <f t="shared" si="29"/>
        <v>128.10000000000002</v>
      </c>
      <c r="Q34" s="74">
        <f t="shared" si="29"/>
        <v>9.099999999999957</v>
      </c>
      <c r="R34" s="74">
        <f t="shared" si="29"/>
        <v>-100.90000000000003</v>
      </c>
      <c r="S34" s="74">
        <f t="shared" si="29"/>
        <v>124.90000000000003</v>
      </c>
      <c r="T34" s="74">
        <f t="shared" si="29"/>
        <v>-35.500000000000007</v>
      </c>
      <c r="U34" s="74">
        <f t="shared" si="29"/>
        <v>-50.800000000000111</v>
      </c>
      <c r="V34" s="74">
        <f t="shared" si="29"/>
        <v>192.10000000000005</v>
      </c>
      <c r="W34" s="74">
        <f t="shared" si="29"/>
        <v>-78.400000000000063</v>
      </c>
      <c r="X34" s="74">
        <f t="shared" si="29"/>
        <v>33.599999999999859</v>
      </c>
      <c r="Y34" s="74">
        <f t="shared" si="29"/>
        <v>-30.500000000001123</v>
      </c>
      <c r="Z34" s="74">
        <f t="shared" si="29"/>
        <v>-67.199999999999079</v>
      </c>
      <c r="AA34" s="74">
        <f t="shared" si="29"/>
        <v>-36.700000000000045</v>
      </c>
      <c r="AB34" s="97">
        <v>-54.3</v>
      </c>
      <c r="AC34" s="98">
        <v>-107.5</v>
      </c>
      <c r="AD34" s="74">
        <v>148.9</v>
      </c>
      <c r="AE34" s="125">
        <f t="shared" ref="AE34:AY34" si="30">AE25+AE33</f>
        <v>-19.000000000000021</v>
      </c>
      <c r="AF34" s="125">
        <f t="shared" si="30"/>
        <v>-46.100000000000108</v>
      </c>
      <c r="AG34" s="125">
        <f t="shared" si="30"/>
        <v>28.10000000000025</v>
      </c>
      <c r="AH34" s="125">
        <f t="shared" si="30"/>
        <v>-120.80000000000005</v>
      </c>
      <c r="AI34" s="125">
        <f t="shared" si="30"/>
        <v>-87.299999999999258</v>
      </c>
      <c r="AJ34" s="125">
        <f t="shared" si="30"/>
        <v>94.699999999999847</v>
      </c>
      <c r="AK34" s="125">
        <f t="shared" si="30"/>
        <v>91.099999999999909</v>
      </c>
      <c r="AL34" s="125">
        <f t="shared" si="30"/>
        <v>388.70000000000022</v>
      </c>
      <c r="AM34" s="125">
        <f t="shared" si="30"/>
        <v>99.699999999999278</v>
      </c>
      <c r="AN34" s="126">
        <f t="shared" si="30"/>
        <v>9.7999999999999332</v>
      </c>
      <c r="AO34" s="74">
        <f t="shared" si="30"/>
        <v>-76.300000000000054</v>
      </c>
      <c r="AP34" s="74">
        <f t="shared" si="30"/>
        <v>-40.499999999999829</v>
      </c>
      <c r="AQ34" s="74">
        <f t="shared" si="30"/>
        <v>-184.6</v>
      </c>
      <c r="AR34" s="74">
        <f t="shared" si="30"/>
        <v>-94.59999999999998</v>
      </c>
      <c r="AS34" s="74">
        <f t="shared" si="30"/>
        <v>-98.799999999999926</v>
      </c>
      <c r="AT34" s="74">
        <f t="shared" si="30"/>
        <v>57.800000000000068</v>
      </c>
      <c r="AU34" s="74">
        <f t="shared" si="30"/>
        <v>-85.799999999999386</v>
      </c>
      <c r="AV34" s="74">
        <f t="shared" si="30"/>
        <v>-10.200000000001147</v>
      </c>
      <c r="AW34" s="74">
        <f t="shared" si="30"/>
        <v>-11.099999999999199</v>
      </c>
      <c r="AX34" s="74">
        <f t="shared" si="30"/>
        <v>142.50000000000009</v>
      </c>
      <c r="AY34" s="74">
        <f t="shared" si="30"/>
        <v>-10.900000000000091</v>
      </c>
      <c r="AZ34" s="94">
        <v>88.7</v>
      </c>
      <c r="BA34" s="98">
        <v>35.200000000000145</v>
      </c>
      <c r="BB34" s="101">
        <v>272.50000000000017</v>
      </c>
      <c r="BC34" s="109">
        <v>-88</v>
      </c>
      <c r="BD34" s="108">
        <v>-85.2</v>
      </c>
      <c r="BE34" s="109">
        <v>-95.6</v>
      </c>
      <c r="BF34" s="75">
        <v>-0.70000000000061391</v>
      </c>
      <c r="BG34" s="72">
        <v>32.1</v>
      </c>
      <c r="BH34" s="96">
        <v>94.3</v>
      </c>
      <c r="BI34" s="75">
        <v>-99.199999999999591</v>
      </c>
      <c r="BJ34" s="96">
        <v>112.7</v>
      </c>
      <c r="BK34" s="96">
        <v>-157.89999999999895</v>
      </c>
      <c r="BL34" s="128">
        <v>14.100000000000033</v>
      </c>
      <c r="BM34" s="96">
        <v>-97.800000000000196</v>
      </c>
      <c r="BN34" s="96">
        <v>312.00000000000028</v>
      </c>
      <c r="BO34" s="96">
        <v>-76.000000000000512</v>
      </c>
      <c r="BP34" s="72">
        <v>28.200000000000188</v>
      </c>
      <c r="BQ34" s="72">
        <v>75.500000000000426</v>
      </c>
      <c r="BR34" s="75">
        <v>-87.200000000000273</v>
      </c>
      <c r="BS34" s="75">
        <v>-42.800000000000637</v>
      </c>
      <c r="BT34" s="75">
        <v>114.79999999999961</v>
      </c>
      <c r="BU34" s="96">
        <v>-41.599999999998886</v>
      </c>
      <c r="BV34" s="96">
        <v>110.10000000000099</v>
      </c>
      <c r="BW34" s="72">
        <v>-306.30000000000041</v>
      </c>
      <c r="BX34" s="95">
        <v>135.41000000000008</v>
      </c>
      <c r="BY34" s="75">
        <v>-103.31000000000022</v>
      </c>
      <c r="BZ34" s="75">
        <v>195.60000000000031</v>
      </c>
      <c r="CA34" s="96">
        <v>-48.800000000000239</v>
      </c>
      <c r="CB34" s="96">
        <v>108.60000000000099</v>
      </c>
      <c r="CC34" s="75">
        <v>27.199999999999591</v>
      </c>
      <c r="CD34" s="75">
        <v>-127.80000000000089</v>
      </c>
      <c r="CE34" s="75">
        <v>99.500000000000369</v>
      </c>
      <c r="CF34" s="96">
        <v>-58.199999999999363</v>
      </c>
      <c r="CG34" s="96">
        <v>-80.700000000000898</v>
      </c>
      <c r="CH34" s="75">
        <v>111.72495000000038</v>
      </c>
      <c r="CI34" s="72">
        <v>-80.72494999999941</v>
      </c>
      <c r="CJ34" s="103">
        <v>8.1999999999999993</v>
      </c>
      <c r="CK34" s="104">
        <v>-44.499999999999915</v>
      </c>
      <c r="CL34" s="72">
        <v>266.70000000000022</v>
      </c>
      <c r="CM34" s="105">
        <v>-167.00000000000048</v>
      </c>
      <c r="CN34" s="75">
        <v>58.700000000000344</v>
      </c>
      <c r="CO34" s="98">
        <v>-90.500000000000099</v>
      </c>
      <c r="CP34" s="96">
        <v>26.699999999999335</v>
      </c>
      <c r="CQ34" s="75">
        <v>-3.5999999999984311</v>
      </c>
      <c r="CR34" s="101">
        <v>-42.300000000001148</v>
      </c>
      <c r="CS34" s="101">
        <v>-102.89999999999969</v>
      </c>
      <c r="CT34" s="75">
        <v>-90.799999999998761</v>
      </c>
      <c r="CU34" s="96">
        <v>-205.50000000000139</v>
      </c>
      <c r="CV34" s="129">
        <v>69.600000000000023</v>
      </c>
      <c r="CW34" s="72">
        <v>-21.199999999999946</v>
      </c>
      <c r="CX34" s="130">
        <v>148.29999999999995</v>
      </c>
      <c r="CY34" s="104">
        <v>-78.59999999999971</v>
      </c>
      <c r="CZ34" s="96">
        <v>40.099999999999795</v>
      </c>
      <c r="DA34" s="75">
        <v>-146.19999999999982</v>
      </c>
      <c r="DB34" s="104">
        <v>15.099999999999717</v>
      </c>
      <c r="DC34" s="131">
        <v>101.69999999999996</v>
      </c>
      <c r="DD34" s="75">
        <v>209.90000000000003</v>
      </c>
      <c r="DE34" s="75">
        <v>-146.10000000000002</v>
      </c>
      <c r="DF34" s="96">
        <v>-88.399999999999977</v>
      </c>
      <c r="DG34" s="132">
        <v>43.100000000000023</v>
      </c>
      <c r="DH34" s="97">
        <v>68.500000000000028</v>
      </c>
      <c r="DI34" s="74">
        <v>-25.200000000000152</v>
      </c>
      <c r="DJ34" s="105">
        <v>165.30000000000013</v>
      </c>
      <c r="DK34" s="105">
        <v>-88.199999999999562</v>
      </c>
      <c r="DL34" s="99">
        <v>73.899999999999409</v>
      </c>
      <c r="DM34" s="133">
        <v>194.80000000000132</v>
      </c>
      <c r="DN34" s="75">
        <v>-6.3000000000009777</v>
      </c>
      <c r="DO34" s="75">
        <v>-89.600000000000307</v>
      </c>
      <c r="DP34" s="72">
        <v>56</v>
      </c>
      <c r="DQ34" s="96">
        <v>-97.300000000000978</v>
      </c>
      <c r="DR34" s="75">
        <v>65.600000000000023</v>
      </c>
      <c r="DS34" s="75">
        <v>-129.49999999999955</v>
      </c>
      <c r="DT34" s="129">
        <v>-47.59999999999998</v>
      </c>
      <c r="DU34" s="75">
        <v>-193.59999999999985</v>
      </c>
      <c r="DV34" s="72">
        <v>168.79999999999987</v>
      </c>
      <c r="DW34" s="1">
        <v>-80.950000000000102</v>
      </c>
      <c r="DX34" s="75">
        <v>5.5999999999996817</v>
      </c>
      <c r="DY34" s="75">
        <v>-103.35000000000016</v>
      </c>
      <c r="DZ34" s="75">
        <v>90.299999999999613</v>
      </c>
      <c r="EA34" s="6">
        <v>-6.2999999999979366</v>
      </c>
      <c r="EB34" s="6">
        <v>-13.500000000002217</v>
      </c>
      <c r="EC34" s="96">
        <v>-36.099999999998829</v>
      </c>
      <c r="ED34" s="75">
        <v>25.299999999999955</v>
      </c>
      <c r="EE34" s="106">
        <v>273.20000000000073</v>
      </c>
      <c r="EF34" s="134">
        <v>23.899999999999935</v>
      </c>
      <c r="EG34" s="104">
        <v>-67.399999999999807</v>
      </c>
      <c r="EH34" s="75">
        <v>268.50000000000006</v>
      </c>
      <c r="EI34" s="75">
        <v>-73.799999999999329</v>
      </c>
      <c r="EJ34" s="75">
        <v>129.3999999999989</v>
      </c>
      <c r="EK34" s="75">
        <v>11.10000000000008</v>
      </c>
      <c r="EL34" s="75">
        <v>-7.2999999999992724</v>
      </c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</row>
    <row r="35" spans="1:167" s="3" customFormat="1" ht="15" x14ac:dyDescent="0.25">
      <c r="A35" s="135">
        <v>10216.799999999999</v>
      </c>
      <c r="B35" s="137"/>
      <c r="C35" s="28"/>
      <c r="D35" s="74"/>
      <c r="E35" s="44"/>
      <c r="F35" s="44"/>
      <c r="G35" s="44"/>
      <c r="H35" s="44"/>
      <c r="I35" s="45"/>
      <c r="J35" s="45"/>
      <c r="K35" s="45"/>
      <c r="L35" s="45"/>
      <c r="M35" s="45"/>
      <c r="N35" s="45"/>
      <c r="O35" s="74"/>
      <c r="P35" s="138"/>
      <c r="Q35" s="2"/>
      <c r="R35" s="2"/>
      <c r="S35" s="48"/>
      <c r="T35" s="47"/>
      <c r="U35" s="2"/>
      <c r="V35" s="2"/>
      <c r="W35" s="47"/>
      <c r="X35" s="2"/>
      <c r="Y35" s="47"/>
      <c r="Z35" s="2"/>
      <c r="AA35" s="2"/>
      <c r="AB35" s="46"/>
      <c r="AC35" s="47"/>
      <c r="AD35" s="2"/>
      <c r="AE35" s="49"/>
      <c r="AF35" s="47"/>
      <c r="AG35" s="2"/>
      <c r="AH35" s="2"/>
      <c r="AI35" s="2"/>
      <c r="AJ35" s="47"/>
      <c r="AK35" s="47"/>
      <c r="AL35" s="47"/>
      <c r="AM35" s="2"/>
      <c r="AN35" s="138"/>
      <c r="AO35" s="2"/>
      <c r="AP35" s="2"/>
      <c r="AQ35" s="47"/>
      <c r="AR35" s="2"/>
      <c r="AS35" s="2"/>
      <c r="AT35" s="34"/>
      <c r="AU35" s="2"/>
      <c r="AV35" s="2"/>
      <c r="AW35" s="139"/>
      <c r="AX35" s="2"/>
      <c r="AY35" s="2"/>
      <c r="AZ35" s="94"/>
      <c r="BA35" s="2"/>
      <c r="BB35" s="2"/>
      <c r="BC35" s="4"/>
      <c r="BD35" s="4"/>
      <c r="BE35" s="109"/>
      <c r="BF35" s="55"/>
      <c r="BJ35" s="4"/>
      <c r="BL35" s="57"/>
      <c r="BM35" s="4"/>
      <c r="BN35" s="4"/>
      <c r="BO35" s="4"/>
      <c r="BP35" s="56"/>
      <c r="BR35" s="40"/>
      <c r="BS35" s="4"/>
      <c r="BU35" s="4"/>
      <c r="BV35" s="4"/>
      <c r="BX35" s="140"/>
      <c r="BZ35" s="4"/>
      <c r="CC35" s="40"/>
      <c r="CD35" s="4"/>
      <c r="CE35" s="55"/>
      <c r="CI35" s="56"/>
      <c r="CJ35" s="138"/>
      <c r="CK35" s="40"/>
      <c r="CL35" s="141"/>
      <c r="CM35" s="142"/>
      <c r="CN35" s="55"/>
      <c r="CO35" s="2"/>
      <c r="CP35" s="4"/>
      <c r="CQ35" s="40"/>
      <c r="CR35" s="55"/>
      <c r="CS35" s="55"/>
      <c r="CT35" s="55"/>
      <c r="CU35" s="4"/>
      <c r="CV35" s="143"/>
      <c r="CX35" s="130"/>
      <c r="CY35" s="104"/>
      <c r="DA35" s="55"/>
      <c r="DB35" s="104"/>
      <c r="DC35" s="131"/>
      <c r="DD35" s="40"/>
      <c r="DE35" s="55"/>
      <c r="DF35" s="4"/>
      <c r="DG35" s="63"/>
      <c r="DH35" s="46"/>
      <c r="DI35" s="74"/>
      <c r="DJ35" s="60"/>
      <c r="DK35" s="105"/>
      <c r="DL35" s="142"/>
      <c r="DM35" s="133"/>
      <c r="DP35" s="72"/>
      <c r="DQ35" s="4"/>
      <c r="DS35" s="55"/>
      <c r="DT35" s="138"/>
      <c r="DU35" s="40"/>
      <c r="DV35" s="4"/>
      <c r="DW35" s="1"/>
      <c r="DX35" s="55"/>
      <c r="DZ35" s="55"/>
      <c r="EA35" s="40"/>
      <c r="EB35" s="6"/>
      <c r="ED35" s="40"/>
      <c r="EE35" s="67"/>
      <c r="EF35" s="138"/>
      <c r="EG35" s="2"/>
      <c r="EH35" s="144"/>
      <c r="EI35" s="75"/>
      <c r="EJ35" s="55"/>
      <c r="EK35" s="40"/>
      <c r="EL35" s="4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</row>
    <row r="36" spans="1:167" s="3" customFormat="1" ht="15" x14ac:dyDescent="0.2">
      <c r="B36" s="145" t="s">
        <v>57</v>
      </c>
      <c r="C36" s="146"/>
      <c r="D36" s="147">
        <f t="shared" ref="D36:BO36" si="31">D25-D26+D30-D34</f>
        <v>0</v>
      </c>
      <c r="E36" s="147">
        <f t="shared" si="31"/>
        <v>0</v>
      </c>
      <c r="F36" s="147">
        <f t="shared" si="31"/>
        <v>0</v>
      </c>
      <c r="G36" s="147">
        <f t="shared" si="31"/>
        <v>0</v>
      </c>
      <c r="H36" s="147">
        <f t="shared" si="31"/>
        <v>0</v>
      </c>
      <c r="I36" s="147">
        <f t="shared" si="31"/>
        <v>0</v>
      </c>
      <c r="J36" s="147">
        <f t="shared" si="31"/>
        <v>0</v>
      </c>
      <c r="K36" s="147">
        <f t="shared" si="31"/>
        <v>0</v>
      </c>
      <c r="L36" s="147">
        <f t="shared" si="31"/>
        <v>0</v>
      </c>
      <c r="M36" s="147">
        <f t="shared" si="31"/>
        <v>0</v>
      </c>
      <c r="N36" s="147">
        <f t="shared" si="31"/>
        <v>0</v>
      </c>
      <c r="O36" s="147">
        <f t="shared" si="31"/>
        <v>0</v>
      </c>
      <c r="P36" s="148">
        <f t="shared" si="31"/>
        <v>0</v>
      </c>
      <c r="Q36" s="147">
        <f t="shared" si="31"/>
        <v>0</v>
      </c>
      <c r="R36" s="147">
        <f t="shared" si="31"/>
        <v>0</v>
      </c>
      <c r="S36" s="147">
        <f t="shared" si="31"/>
        <v>0</v>
      </c>
      <c r="T36" s="147">
        <f t="shared" si="31"/>
        <v>0</v>
      </c>
      <c r="U36" s="147">
        <f t="shared" si="31"/>
        <v>0</v>
      </c>
      <c r="V36" s="147">
        <f t="shared" si="31"/>
        <v>0</v>
      </c>
      <c r="W36" s="147">
        <f t="shared" si="31"/>
        <v>0</v>
      </c>
      <c r="X36" s="147">
        <f t="shared" si="31"/>
        <v>0</v>
      </c>
      <c r="Y36" s="147">
        <f t="shared" si="31"/>
        <v>0</v>
      </c>
      <c r="Z36" s="147">
        <f t="shared" si="31"/>
        <v>0</v>
      </c>
      <c r="AA36" s="147">
        <f t="shared" si="31"/>
        <v>0</v>
      </c>
      <c r="AB36" s="148">
        <f t="shared" si="31"/>
        <v>7.1054273576010019E-14</v>
      </c>
      <c r="AC36" s="147">
        <f t="shared" si="31"/>
        <v>0</v>
      </c>
      <c r="AD36" s="147">
        <f t="shared" si="31"/>
        <v>0</v>
      </c>
      <c r="AE36" s="147">
        <f t="shared" si="31"/>
        <v>0</v>
      </c>
      <c r="AF36" s="147">
        <f t="shared" si="31"/>
        <v>0</v>
      </c>
      <c r="AG36" s="147">
        <f t="shared" si="31"/>
        <v>0</v>
      </c>
      <c r="AH36" s="147">
        <f t="shared" si="31"/>
        <v>0</v>
      </c>
      <c r="AI36" s="147">
        <f t="shared" si="31"/>
        <v>0</v>
      </c>
      <c r="AJ36" s="147">
        <f t="shared" si="31"/>
        <v>0</v>
      </c>
      <c r="AK36" s="147">
        <f t="shared" si="31"/>
        <v>0</v>
      </c>
      <c r="AL36" s="147">
        <f t="shared" si="31"/>
        <v>0</v>
      </c>
      <c r="AM36" s="147">
        <f t="shared" si="31"/>
        <v>0</v>
      </c>
      <c r="AN36" s="148">
        <f t="shared" si="31"/>
        <v>0</v>
      </c>
      <c r="AO36" s="147">
        <f t="shared" si="31"/>
        <v>0</v>
      </c>
      <c r="AP36" s="147">
        <f t="shared" si="31"/>
        <v>0</v>
      </c>
      <c r="AQ36" s="147">
        <f t="shared" si="31"/>
        <v>0</v>
      </c>
      <c r="AR36" s="147">
        <f t="shared" si="31"/>
        <v>0</v>
      </c>
      <c r="AS36" s="147">
        <f t="shared" si="31"/>
        <v>0</v>
      </c>
      <c r="AT36" s="147">
        <f t="shared" si="31"/>
        <v>0</v>
      </c>
      <c r="AU36" s="147">
        <f t="shared" si="31"/>
        <v>0</v>
      </c>
      <c r="AV36" s="147">
        <f t="shared" si="31"/>
        <v>0</v>
      </c>
      <c r="AW36" s="147">
        <f t="shared" si="31"/>
        <v>-1.4210854715202004E-14</v>
      </c>
      <c r="AX36" s="147">
        <f t="shared" si="31"/>
        <v>0</v>
      </c>
      <c r="AY36" s="147">
        <f t="shared" si="31"/>
        <v>0</v>
      </c>
      <c r="AZ36" s="148">
        <f t="shared" si="31"/>
        <v>0</v>
      </c>
      <c r="BA36" s="147">
        <f t="shared" si="31"/>
        <v>0</v>
      </c>
      <c r="BB36" s="147">
        <f t="shared" si="31"/>
        <v>0</v>
      </c>
      <c r="BC36" s="147">
        <f t="shared" si="31"/>
        <v>-1.1368683772161603E-13</v>
      </c>
      <c r="BD36" s="147">
        <f t="shared" si="31"/>
        <v>2.8421709430404007E-13</v>
      </c>
      <c r="BE36" s="147">
        <f t="shared" si="31"/>
        <v>-4.2632564145606011E-13</v>
      </c>
      <c r="BF36" s="147">
        <f t="shared" si="31"/>
        <v>5.9685589803848416E-13</v>
      </c>
      <c r="BG36" s="147">
        <f t="shared" si="31"/>
        <v>0</v>
      </c>
      <c r="BH36" s="147">
        <f t="shared" si="31"/>
        <v>-8.2422957348171622E-13</v>
      </c>
      <c r="BI36" s="147">
        <f t="shared" si="31"/>
        <v>-5.2580162446247414E-13</v>
      </c>
      <c r="BJ36" s="147">
        <f t="shared" si="31"/>
        <v>-6.1106675275368616E-13</v>
      </c>
      <c r="BK36" s="147">
        <f t="shared" si="31"/>
        <v>0</v>
      </c>
      <c r="BL36" s="148">
        <f t="shared" si="31"/>
        <v>0</v>
      </c>
      <c r="BM36" s="147">
        <f t="shared" si="31"/>
        <v>1.5631940186722204E-13</v>
      </c>
      <c r="BN36" s="147">
        <f t="shared" si="31"/>
        <v>0</v>
      </c>
      <c r="BO36" s="147">
        <f t="shared" si="31"/>
        <v>0</v>
      </c>
      <c r="BP36" s="147">
        <f t="shared" ref="BP36:EB36" si="32">BP25-BP26+BP30-BP34</f>
        <v>0</v>
      </c>
      <c r="BQ36" s="147">
        <f t="shared" si="32"/>
        <v>-3.2684965844964609E-13</v>
      </c>
      <c r="BR36" s="149">
        <f t="shared" si="32"/>
        <v>4.4053649617126212E-13</v>
      </c>
      <c r="BS36" s="149">
        <f t="shared" si="32"/>
        <v>5.0448534238967113E-13</v>
      </c>
      <c r="BT36" s="149">
        <f t="shared" si="32"/>
        <v>0</v>
      </c>
      <c r="BU36" s="149">
        <f t="shared" si="32"/>
        <v>-6.0396132539608516E-13</v>
      </c>
      <c r="BV36" s="149">
        <f t="shared" si="32"/>
        <v>-5.9685589803848416E-13</v>
      </c>
      <c r="BW36" s="149">
        <f t="shared" si="32"/>
        <v>0</v>
      </c>
      <c r="BX36" s="150">
        <f t="shared" si="32"/>
        <v>0</v>
      </c>
      <c r="BY36" s="149">
        <f t="shared" si="32"/>
        <v>1.5631940186722204E-13</v>
      </c>
      <c r="BZ36" s="149">
        <f t="shared" si="32"/>
        <v>0</v>
      </c>
      <c r="CA36" s="149">
        <f t="shared" si="32"/>
        <v>1.7763568394002505E-13</v>
      </c>
      <c r="CB36" s="149">
        <f t="shared" si="32"/>
        <v>-4.5474735088646412E-13</v>
      </c>
      <c r="CC36" s="149">
        <f t="shared" si="32"/>
        <v>2.6290081223123707E-13</v>
      </c>
      <c r="CD36" s="149">
        <f t="shared" si="32"/>
        <v>4.5474735088646412E-13</v>
      </c>
      <c r="CE36" s="149">
        <f t="shared" si="32"/>
        <v>-3.4106051316484809E-13</v>
      </c>
      <c r="CF36" s="149">
        <f t="shared" si="32"/>
        <v>-7.1764816311770119E-13</v>
      </c>
      <c r="CG36" s="149">
        <f t="shared" si="32"/>
        <v>5.5422333389287814E-13</v>
      </c>
      <c r="CH36" s="149">
        <f t="shared" si="32"/>
        <v>3.979039320256561E-13</v>
      </c>
      <c r="CI36" s="149">
        <f t="shared" si="32"/>
        <v>-3.4106051316484809E-13</v>
      </c>
      <c r="CJ36" s="151">
        <f t="shared" si="32"/>
        <v>0</v>
      </c>
      <c r="CK36" s="152">
        <f t="shared" si="32"/>
        <v>-9.9475983006414026E-14</v>
      </c>
      <c r="CL36" s="152">
        <f t="shared" si="32"/>
        <v>0</v>
      </c>
      <c r="CM36" s="153">
        <f t="shared" si="32"/>
        <v>0</v>
      </c>
      <c r="CN36" s="153">
        <f t="shared" si="32"/>
        <v>-7.1054273576010019E-14</v>
      </c>
      <c r="CO36" s="153">
        <f t="shared" si="32"/>
        <v>0</v>
      </c>
      <c r="CP36" s="153">
        <f t="shared" si="32"/>
        <v>7.744915819785092E-13</v>
      </c>
      <c r="CQ36" s="153">
        <f t="shared" si="32"/>
        <v>-1.2008172234345693E-12</v>
      </c>
      <c r="CR36" s="153">
        <f t="shared" si="32"/>
        <v>5.8264504332328215E-13</v>
      </c>
      <c r="CS36" s="153">
        <f t="shared" si="32"/>
        <v>-1.7053025658242404E-13</v>
      </c>
      <c r="CT36" s="153">
        <f t="shared" si="32"/>
        <v>-4.4053649617126212E-13</v>
      </c>
      <c r="CU36" s="153">
        <f t="shared" si="32"/>
        <v>1.9326762412674725E-12</v>
      </c>
      <c r="CV36" s="151">
        <f t="shared" si="32"/>
        <v>0</v>
      </c>
      <c r="CW36" s="152">
        <f t="shared" si="32"/>
        <v>7.1054273576010019E-14</v>
      </c>
      <c r="CX36" s="152">
        <f t="shared" si="32"/>
        <v>0</v>
      </c>
      <c r="CY36" s="152">
        <f t="shared" si="32"/>
        <v>-5.6843418860808015E-13</v>
      </c>
      <c r="CZ36" s="152">
        <f t="shared" si="32"/>
        <v>4.2632564145606011E-13</v>
      </c>
      <c r="DA36" s="152">
        <f t="shared" si="32"/>
        <v>0</v>
      </c>
      <c r="DB36" s="152">
        <f t="shared" si="32"/>
        <v>-4.9000000000212651E-2</v>
      </c>
      <c r="DC36" s="152">
        <f t="shared" si="32"/>
        <v>1.0000000011416432E-3</v>
      </c>
      <c r="DD36" s="152">
        <f t="shared" si="32"/>
        <v>4.3999999999243755E-2</v>
      </c>
      <c r="DE36" s="152">
        <f t="shared" si="32"/>
        <v>5.9685589803848416E-13</v>
      </c>
      <c r="DF36" s="152">
        <f t="shared" si="32"/>
        <v>-1.4779288903810084E-12</v>
      </c>
      <c r="DG36" s="154">
        <f t="shared" si="32"/>
        <v>4.0000000000759428E-3</v>
      </c>
      <c r="DH36" s="151">
        <f t="shared" si="32"/>
        <v>0</v>
      </c>
      <c r="DI36" s="152">
        <f t="shared" si="32"/>
        <v>1.0658141036401503E-13</v>
      </c>
      <c r="DJ36" s="152">
        <f t="shared" si="32"/>
        <v>0</v>
      </c>
      <c r="DK36" s="153">
        <f t="shared" si="32"/>
        <v>0</v>
      </c>
      <c r="DL36" s="153">
        <f t="shared" si="32"/>
        <v>-1.1368683772161603E-13</v>
      </c>
      <c r="DM36" s="155">
        <f t="shared" si="32"/>
        <v>-3.979039320256561E-13</v>
      </c>
      <c r="DN36" s="155">
        <f t="shared" si="32"/>
        <v>9.9475983006414026E-13</v>
      </c>
      <c r="DO36" s="152">
        <f t="shared" si="32"/>
        <v>1.1368683772161603E-13</v>
      </c>
      <c r="DP36" s="156">
        <f>DP25-DP26+DP30-DP34</f>
        <v>-1.2221335055073723E-12</v>
      </c>
      <c r="DQ36" s="152">
        <v>0</v>
      </c>
      <c r="DR36" s="152">
        <v>3.694822225952521E-13</v>
      </c>
      <c r="DS36" s="157">
        <f t="shared" ref="DS36:EG36" si="33">DS25-DS26+DS30-DS34</f>
        <v>0</v>
      </c>
      <c r="DT36" s="158">
        <f t="shared" si="33"/>
        <v>0</v>
      </c>
      <c r="DU36" s="155">
        <f t="shared" si="33"/>
        <v>0</v>
      </c>
      <c r="DV36" s="155">
        <f t="shared" si="33"/>
        <v>0</v>
      </c>
      <c r="DW36" s="155">
        <f t="shared" si="33"/>
        <v>0</v>
      </c>
      <c r="DX36" s="155">
        <f t="shared" si="33"/>
        <v>5.5067062021407764E-13</v>
      </c>
      <c r="DY36" s="155">
        <f t="shared" si="33"/>
        <v>0</v>
      </c>
      <c r="DZ36" s="155">
        <f t="shared" si="33"/>
        <v>4.5474735088646412E-13</v>
      </c>
      <c r="EA36" s="155">
        <f t="shared" si="33"/>
        <v>-9.2370555648813024E-13</v>
      </c>
      <c r="EB36" s="155">
        <f t="shared" si="33"/>
        <v>2.2737367544323206E-13</v>
      </c>
      <c r="EC36" s="155">
        <f t="shared" si="33"/>
        <v>-4.8316906031686813E-13</v>
      </c>
      <c r="ED36" s="155">
        <f t="shared" si="33"/>
        <v>2.8421709430404007E-14</v>
      </c>
      <c r="EE36" s="159">
        <f t="shared" si="33"/>
        <v>8.5265128291212022E-13</v>
      </c>
      <c r="EF36" s="158">
        <f t="shared" si="33"/>
        <v>0</v>
      </c>
      <c r="EG36" s="155">
        <f t="shared" si="33"/>
        <v>0</v>
      </c>
      <c r="EH36" s="155">
        <f>EG25-EG26+EG30-EG34</f>
        <v>0</v>
      </c>
      <c r="EI36" s="155">
        <f>EH25-EH26+EH30-EH34</f>
        <v>0</v>
      </c>
      <c r="EJ36" s="155">
        <f>EI25-EI26+EI30-EI34</f>
        <v>-3.1263880373444408E-13</v>
      </c>
      <c r="EK36" s="155">
        <v>-0.10000000000042064</v>
      </c>
      <c r="EL36" s="155">
        <v>-1.9999999999853912E-2</v>
      </c>
      <c r="EM36" s="155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</row>
    <row r="37" spans="1:167" s="3" customFormat="1" ht="15" x14ac:dyDescent="0.25">
      <c r="B37" s="137"/>
      <c r="C37" s="28"/>
      <c r="D37" s="160"/>
      <c r="E37" s="147"/>
      <c r="F37" s="160"/>
      <c r="G37" s="44"/>
      <c r="H37" s="44"/>
      <c r="I37" s="160"/>
      <c r="J37" s="161"/>
      <c r="K37" s="161"/>
      <c r="L37" s="45"/>
      <c r="M37" s="160"/>
      <c r="N37" s="160"/>
      <c r="O37" s="74"/>
      <c r="P37" s="138"/>
      <c r="Q37" s="2"/>
      <c r="R37" s="2"/>
      <c r="S37" s="48"/>
      <c r="T37" s="2"/>
      <c r="U37" s="2"/>
      <c r="V37" s="2"/>
      <c r="W37" s="47"/>
      <c r="X37" s="2"/>
      <c r="Y37" s="2"/>
      <c r="Z37" s="2"/>
      <c r="AA37" s="2"/>
      <c r="AB37" s="138"/>
      <c r="AC37" s="47"/>
      <c r="AD37" s="2"/>
      <c r="AE37" s="49"/>
      <c r="AF37" s="47"/>
      <c r="AG37" s="2"/>
      <c r="AH37" s="2"/>
      <c r="AI37" s="2"/>
      <c r="AJ37" s="47"/>
      <c r="AK37" s="47"/>
      <c r="AL37" s="47"/>
      <c r="AM37" s="2"/>
      <c r="AN37" s="138"/>
      <c r="AO37" s="2"/>
      <c r="AP37" s="2"/>
      <c r="AQ37" s="47"/>
      <c r="AR37" s="2"/>
      <c r="AS37" s="2"/>
      <c r="AT37" s="47"/>
      <c r="AU37" s="2"/>
      <c r="AV37" s="2"/>
      <c r="AW37" s="2"/>
      <c r="AX37" s="2"/>
      <c r="AY37" s="2"/>
      <c r="AZ37" s="148"/>
      <c r="BA37" s="2"/>
      <c r="BB37" s="2"/>
      <c r="BC37" s="4"/>
      <c r="BD37" s="4"/>
      <c r="BE37" s="109"/>
      <c r="BF37" s="4"/>
      <c r="BJ37" s="4"/>
      <c r="BL37" s="57"/>
      <c r="BM37" s="4"/>
      <c r="BN37" s="4"/>
      <c r="BO37" s="4"/>
      <c r="BP37" s="56"/>
      <c r="BS37" s="4"/>
      <c r="BU37" s="4"/>
      <c r="BV37" s="4"/>
      <c r="BX37" s="162"/>
      <c r="BZ37" s="4"/>
      <c r="CC37" s="40"/>
      <c r="CD37" s="4"/>
      <c r="CE37" s="4"/>
      <c r="CI37" s="56"/>
      <c r="CJ37" s="138"/>
      <c r="CL37" s="141"/>
      <c r="CM37" s="142"/>
      <c r="CN37" s="55"/>
      <c r="CO37" s="2"/>
      <c r="CP37" s="4"/>
      <c r="CQ37" s="40"/>
      <c r="CR37" s="55"/>
      <c r="CS37" s="55"/>
      <c r="CT37" s="55"/>
      <c r="CU37" s="4"/>
      <c r="CV37" s="143"/>
      <c r="CX37" s="130"/>
      <c r="CY37" s="104"/>
      <c r="DA37" s="55"/>
      <c r="DB37" s="104"/>
      <c r="DC37" s="131"/>
      <c r="DD37" s="40"/>
      <c r="DE37" s="55"/>
      <c r="DF37" s="4"/>
      <c r="DG37" s="63"/>
      <c r="DH37" s="46"/>
      <c r="DI37" s="2"/>
      <c r="DJ37" s="60"/>
      <c r="DK37" s="105"/>
      <c r="DL37" s="142"/>
      <c r="DM37" s="133"/>
      <c r="DQ37" s="4"/>
      <c r="DS37" s="40"/>
      <c r="DT37" s="163"/>
      <c r="DU37" s="40"/>
      <c r="DV37" s="4"/>
      <c r="DW37" s="4"/>
      <c r="DX37" s="4"/>
      <c r="DZ37" s="55"/>
      <c r="EA37" s="40"/>
      <c r="EB37" s="6"/>
      <c r="EE37" s="164"/>
      <c r="EF37" s="163"/>
      <c r="EG37" s="2"/>
      <c r="EH37" s="40"/>
      <c r="EI37" s="4"/>
      <c r="EJ37" s="4"/>
      <c r="EK37" s="40"/>
      <c r="EL37" s="4"/>
      <c r="EO37" s="41"/>
      <c r="EP37" s="41"/>
      <c r="ER37" s="41"/>
      <c r="ET37" s="41"/>
    </row>
    <row r="38" spans="1:167" s="3" customFormat="1" ht="15" x14ac:dyDescent="0.2">
      <c r="B38" s="165" t="s">
        <v>58</v>
      </c>
      <c r="C38" s="43"/>
      <c r="D38" s="166"/>
      <c r="E38" s="44"/>
      <c r="F38" s="166"/>
      <c r="G38" s="44"/>
      <c r="H38" s="44"/>
      <c r="I38" s="167"/>
      <c r="J38" s="161"/>
      <c r="K38" s="161"/>
      <c r="L38" s="45"/>
      <c r="M38" s="167"/>
      <c r="N38" s="167"/>
      <c r="O38" s="44"/>
      <c r="P38" s="138"/>
      <c r="Q38" s="2"/>
      <c r="R38" s="2"/>
      <c r="S38" s="48"/>
      <c r="T38" s="2"/>
      <c r="U38" s="2"/>
      <c r="V38" s="2"/>
      <c r="W38" s="47"/>
      <c r="X38" s="2"/>
      <c r="Y38" s="2"/>
      <c r="Z38" s="2"/>
      <c r="AA38" s="2"/>
      <c r="AB38" s="138"/>
      <c r="AC38" s="47"/>
      <c r="AD38" s="2"/>
      <c r="AE38" s="49"/>
      <c r="AF38" s="47"/>
      <c r="AG38" s="2"/>
      <c r="AH38" s="2"/>
      <c r="AI38" s="2"/>
      <c r="AJ38" s="47"/>
      <c r="AK38" s="47"/>
      <c r="AL38" s="47"/>
      <c r="AM38" s="2"/>
      <c r="AN38" s="138"/>
      <c r="AO38" s="2"/>
      <c r="AP38" s="2"/>
      <c r="AQ38" s="47"/>
      <c r="AR38" s="2"/>
      <c r="AS38" s="2"/>
      <c r="AT38" s="47"/>
      <c r="AU38" s="2"/>
      <c r="AV38" s="2"/>
      <c r="AW38" s="2"/>
      <c r="AX38" s="2"/>
      <c r="AY38" s="2"/>
      <c r="AZ38" s="46"/>
      <c r="BA38" s="2"/>
      <c r="BB38" s="2"/>
      <c r="BC38" s="4"/>
      <c r="BD38" s="4"/>
      <c r="BE38" s="109"/>
      <c r="BF38" s="4"/>
      <c r="BJ38" s="4"/>
      <c r="BL38" s="57"/>
      <c r="BM38" s="4"/>
      <c r="BN38" s="4"/>
      <c r="BO38" s="4"/>
      <c r="BP38" s="56"/>
      <c r="BS38" s="4"/>
      <c r="BU38" s="4"/>
      <c r="BV38" s="4"/>
      <c r="BX38" s="168"/>
      <c r="BZ38" s="4"/>
      <c r="CC38" s="40"/>
      <c r="CD38" s="4"/>
      <c r="CE38" s="4"/>
      <c r="CI38" s="56"/>
      <c r="CJ38" s="138"/>
      <c r="CL38" s="141"/>
      <c r="CM38" s="142"/>
      <c r="CN38" s="55"/>
      <c r="CO38" s="2"/>
      <c r="CP38" s="4"/>
      <c r="CQ38" s="40"/>
      <c r="CR38" s="55"/>
      <c r="CS38" s="55"/>
      <c r="CT38" s="55"/>
      <c r="CU38" s="4"/>
      <c r="CV38" s="143"/>
      <c r="CX38" s="130"/>
      <c r="CY38" s="104"/>
      <c r="DA38" s="55"/>
      <c r="DB38" s="104"/>
      <c r="DC38" s="131"/>
      <c r="DD38" s="40"/>
      <c r="DE38" s="55"/>
      <c r="DF38" s="4"/>
      <c r="DG38" s="63"/>
      <c r="DH38" s="46"/>
      <c r="DI38" s="2"/>
      <c r="DJ38" s="60"/>
      <c r="DK38" s="105"/>
      <c r="DL38" s="142"/>
      <c r="DM38" s="133"/>
      <c r="DP38" s="72"/>
      <c r="DQ38" s="4"/>
      <c r="DS38" s="40"/>
      <c r="DT38" s="169"/>
      <c r="DU38" s="40"/>
      <c r="DV38" s="4"/>
      <c r="DW38" s="4"/>
      <c r="DX38" s="4"/>
      <c r="DZ38" s="55"/>
      <c r="EA38" s="40"/>
      <c r="EB38" s="6"/>
      <c r="EE38" s="164"/>
      <c r="EF38" s="169"/>
      <c r="EG38" s="170"/>
      <c r="EH38" s="40"/>
      <c r="EI38" s="4"/>
      <c r="EJ38" s="4"/>
      <c r="EK38" s="40"/>
      <c r="EL38" s="4"/>
      <c r="EO38" s="41"/>
      <c r="EP38" s="41"/>
      <c r="ER38" s="41"/>
      <c r="ET38" s="41"/>
    </row>
    <row r="39" spans="1:167" s="3" customFormat="1" ht="15" x14ac:dyDescent="0.25">
      <c r="B39" s="165" t="s">
        <v>59</v>
      </c>
      <c r="C39" s="171" t="s">
        <v>60</v>
      </c>
      <c r="D39" s="44">
        <f>D13+D22</f>
        <v>132.19999999999999</v>
      </c>
      <c r="E39" s="44">
        <f t="shared" ref="E39:BP39" si="34">E13+E22</f>
        <v>168.8</v>
      </c>
      <c r="F39" s="44">
        <f t="shared" si="34"/>
        <v>247.2</v>
      </c>
      <c r="G39" s="44">
        <f t="shared" si="34"/>
        <v>246.79999999999998</v>
      </c>
      <c r="H39" s="44">
        <f t="shared" si="34"/>
        <v>186.5</v>
      </c>
      <c r="I39" s="44">
        <f t="shared" si="34"/>
        <v>284.90000000000003</v>
      </c>
      <c r="J39" s="44">
        <f t="shared" si="34"/>
        <v>311.8</v>
      </c>
      <c r="K39" s="44">
        <f t="shared" si="34"/>
        <v>191.60000000000008</v>
      </c>
      <c r="L39" s="44">
        <f t="shared" si="34"/>
        <v>240.99999999999989</v>
      </c>
      <c r="M39" s="44">
        <f t="shared" si="34"/>
        <v>302.40000000000009</v>
      </c>
      <c r="N39" s="44">
        <f t="shared" si="34"/>
        <v>289.19999999999993</v>
      </c>
      <c r="O39" s="44">
        <f t="shared" si="34"/>
        <v>345.7000000000001</v>
      </c>
      <c r="P39" s="54">
        <f t="shared" si="34"/>
        <v>181.59999999999997</v>
      </c>
      <c r="Q39" s="44">
        <f t="shared" si="34"/>
        <v>228.10000000000002</v>
      </c>
      <c r="R39" s="44">
        <f t="shared" si="34"/>
        <v>491.70000000000005</v>
      </c>
      <c r="S39" s="44">
        <f t="shared" si="34"/>
        <v>131.79999999999998</v>
      </c>
      <c r="T39" s="44">
        <f t="shared" si="34"/>
        <v>341</v>
      </c>
      <c r="U39" s="44">
        <f t="shared" si="34"/>
        <v>352.40000000000009</v>
      </c>
      <c r="V39" s="44">
        <f t="shared" si="34"/>
        <v>222.79999999999993</v>
      </c>
      <c r="W39" s="44">
        <f t="shared" si="34"/>
        <v>408.80000000000007</v>
      </c>
      <c r="X39" s="44">
        <f t="shared" si="34"/>
        <v>307.50000000000017</v>
      </c>
      <c r="Y39" s="44">
        <f t="shared" si="34"/>
        <v>519.4</v>
      </c>
      <c r="Z39" s="44">
        <f t="shared" si="34"/>
        <v>375.79999999999995</v>
      </c>
      <c r="AA39" s="44">
        <f t="shared" si="34"/>
        <v>603.09999999999991</v>
      </c>
      <c r="AB39" s="54">
        <f t="shared" si="34"/>
        <v>374.7</v>
      </c>
      <c r="AC39" s="44">
        <f t="shared" si="34"/>
        <v>488.40000000000003</v>
      </c>
      <c r="AD39" s="44">
        <f t="shared" si="34"/>
        <v>378.2</v>
      </c>
      <c r="AE39" s="49">
        <f t="shared" si="34"/>
        <v>451.09999999999997</v>
      </c>
      <c r="AF39" s="49">
        <f t="shared" si="34"/>
        <v>514.70000000000005</v>
      </c>
      <c r="AG39" s="49">
        <f t="shared" si="34"/>
        <v>370.99999999999994</v>
      </c>
      <c r="AH39" s="49">
        <f t="shared" si="34"/>
        <v>568.20000000000005</v>
      </c>
      <c r="AI39" s="49">
        <f t="shared" si="34"/>
        <v>420.40000000000009</v>
      </c>
      <c r="AJ39" s="49">
        <f t="shared" si="34"/>
        <v>525.79999999999995</v>
      </c>
      <c r="AK39" s="47">
        <f t="shared" si="34"/>
        <v>591.40000000000009</v>
      </c>
      <c r="AL39" s="47">
        <f t="shared" si="34"/>
        <v>463.79999999999978</v>
      </c>
      <c r="AM39" s="47">
        <f t="shared" si="34"/>
        <v>731.7</v>
      </c>
      <c r="AN39" s="46">
        <f t="shared" si="34"/>
        <v>267.10000000000002</v>
      </c>
      <c r="AO39" s="48">
        <f t="shared" si="34"/>
        <v>385.3</v>
      </c>
      <c r="AP39" s="48">
        <f t="shared" si="34"/>
        <v>565.09999999999991</v>
      </c>
      <c r="AQ39" s="48">
        <f t="shared" si="34"/>
        <v>538.80000000000007</v>
      </c>
      <c r="AR39" s="48">
        <f t="shared" si="34"/>
        <v>460.6</v>
      </c>
      <c r="AS39" s="48">
        <f t="shared" si="34"/>
        <v>457.89999999999992</v>
      </c>
      <c r="AT39" s="47">
        <f t="shared" si="34"/>
        <v>628.6</v>
      </c>
      <c r="AU39" s="47">
        <f t="shared" si="34"/>
        <v>467.4</v>
      </c>
      <c r="AV39" s="47">
        <f t="shared" si="34"/>
        <v>476.30000000000007</v>
      </c>
      <c r="AW39" s="47">
        <f t="shared" si="34"/>
        <v>548.79999999999984</v>
      </c>
      <c r="AX39" s="47">
        <f t="shared" si="34"/>
        <v>521.19999999999993</v>
      </c>
      <c r="AY39" s="47">
        <f t="shared" si="34"/>
        <v>796.90000000000009</v>
      </c>
      <c r="AZ39" s="46">
        <f t="shared" si="34"/>
        <v>304.70000000000005</v>
      </c>
      <c r="BA39" s="47">
        <f t="shared" si="34"/>
        <v>440.09999999999997</v>
      </c>
      <c r="BB39" s="48">
        <f t="shared" si="34"/>
        <v>542</v>
      </c>
      <c r="BC39" s="48">
        <f t="shared" si="34"/>
        <v>566.79999999999995</v>
      </c>
      <c r="BD39" s="48">
        <f t="shared" si="34"/>
        <v>541.20000000000005</v>
      </c>
      <c r="BE39" s="48">
        <f t="shared" si="34"/>
        <v>525.20000000000005</v>
      </c>
      <c r="BF39" s="48">
        <f t="shared" si="34"/>
        <v>548.49999999999989</v>
      </c>
      <c r="BG39" s="48">
        <f t="shared" si="34"/>
        <v>497.2</v>
      </c>
      <c r="BH39" s="48">
        <f t="shared" si="34"/>
        <v>509.10000000000014</v>
      </c>
      <c r="BI39" s="48">
        <f t="shared" si="34"/>
        <v>528.60000000000014</v>
      </c>
      <c r="BJ39" s="48">
        <f t="shared" si="34"/>
        <v>572.89999999999986</v>
      </c>
      <c r="BK39" s="48">
        <f t="shared" si="34"/>
        <v>763.7999999999995</v>
      </c>
      <c r="BL39" s="69">
        <f t="shared" si="34"/>
        <v>437.79999999999995</v>
      </c>
      <c r="BM39" s="48">
        <f t="shared" si="34"/>
        <v>509.3</v>
      </c>
      <c r="BN39" s="48">
        <f t="shared" si="34"/>
        <v>519.6</v>
      </c>
      <c r="BO39" s="48">
        <f t="shared" si="34"/>
        <v>648.20000000000016</v>
      </c>
      <c r="BP39" s="48">
        <f t="shared" si="34"/>
        <v>519.19999999999993</v>
      </c>
      <c r="BQ39" s="48">
        <f t="shared" ref="BQ39:DU39" si="35">BQ13+BQ22</f>
        <v>438.69999999999987</v>
      </c>
      <c r="BR39" s="55">
        <f t="shared" si="35"/>
        <v>562.3000000000003</v>
      </c>
      <c r="BS39" s="55">
        <f t="shared" si="35"/>
        <v>555.89999999999975</v>
      </c>
      <c r="BT39" s="55">
        <f t="shared" si="35"/>
        <v>490.09999999999985</v>
      </c>
      <c r="BU39" s="55">
        <f t="shared" si="35"/>
        <v>557.10000000000014</v>
      </c>
      <c r="BV39" s="56">
        <f t="shared" si="35"/>
        <v>386.60000000000008</v>
      </c>
      <c r="BW39" s="56">
        <f t="shared" si="35"/>
        <v>1057.8999999999996</v>
      </c>
      <c r="BX39" s="119">
        <f t="shared" si="35"/>
        <v>449.60999999999996</v>
      </c>
      <c r="BY39" s="56">
        <f t="shared" si="35"/>
        <v>510.78999999999996</v>
      </c>
      <c r="BZ39" s="56">
        <f t="shared" si="35"/>
        <v>520</v>
      </c>
      <c r="CA39" s="56">
        <f t="shared" si="35"/>
        <v>571.5</v>
      </c>
      <c r="CB39" s="56">
        <f t="shared" si="35"/>
        <v>500.60000000000008</v>
      </c>
      <c r="CC39" s="56">
        <f t="shared" si="35"/>
        <v>530.9</v>
      </c>
      <c r="CD39" s="56">
        <f t="shared" si="35"/>
        <v>725.4</v>
      </c>
      <c r="CE39" s="56">
        <f t="shared" si="35"/>
        <v>693.79999999999973</v>
      </c>
      <c r="CF39" s="56">
        <f t="shared" si="35"/>
        <v>677.40000000000032</v>
      </c>
      <c r="CG39" s="56">
        <f t="shared" si="35"/>
        <v>667.89999999999964</v>
      </c>
      <c r="CH39" s="56">
        <f t="shared" si="35"/>
        <v>463.69999999999993</v>
      </c>
      <c r="CI39" s="56">
        <f t="shared" si="35"/>
        <v>867.6</v>
      </c>
      <c r="CJ39" s="119">
        <f t="shared" si="35"/>
        <v>489.3</v>
      </c>
      <c r="CK39" s="56">
        <f t="shared" si="35"/>
        <v>451.7</v>
      </c>
      <c r="CL39" s="56">
        <f t="shared" si="35"/>
        <v>469.9</v>
      </c>
      <c r="CM39" s="60">
        <f t="shared" si="35"/>
        <v>561.5</v>
      </c>
      <c r="CN39" s="60">
        <f t="shared" si="35"/>
        <v>500.5</v>
      </c>
      <c r="CO39" s="60">
        <f t="shared" si="35"/>
        <v>504.10000000000008</v>
      </c>
      <c r="CP39" s="60">
        <f t="shared" si="35"/>
        <v>609.69999999999982</v>
      </c>
      <c r="CQ39" s="64">
        <f t="shared" si="35"/>
        <v>544.4000000000002</v>
      </c>
      <c r="CR39" s="64">
        <f t="shared" si="35"/>
        <v>624.99999999999989</v>
      </c>
      <c r="CS39" s="64">
        <f t="shared" si="35"/>
        <v>758.19999999999993</v>
      </c>
      <c r="CT39" s="55">
        <f>CT13+CT22</f>
        <v>636.4000000000002</v>
      </c>
      <c r="CU39" s="56">
        <f>CU13+CU22</f>
        <v>1085.0999999999995</v>
      </c>
      <c r="CV39" s="119">
        <v>464.5</v>
      </c>
      <c r="CW39" s="66">
        <v>584.79999999999995</v>
      </c>
      <c r="CX39" s="66">
        <v>600.89999999999986</v>
      </c>
      <c r="CY39" s="172">
        <v>608.40000000000009</v>
      </c>
      <c r="CZ39" s="173">
        <v>626.59999999999991</v>
      </c>
      <c r="DA39" s="56">
        <v>688.40000000000009</v>
      </c>
      <c r="DB39" s="172">
        <v>701.13500000000067</v>
      </c>
      <c r="DC39" s="172">
        <v>605.41299999999956</v>
      </c>
      <c r="DD39" s="4">
        <v>664.35600000000068</v>
      </c>
      <c r="DE39" s="4">
        <v>745.30000000000018</v>
      </c>
      <c r="DF39" s="4">
        <v>678.89999999999873</v>
      </c>
      <c r="DG39" s="70">
        <v>1128.4960000000001</v>
      </c>
      <c r="DH39" s="46">
        <f>DH13+DH22</f>
        <v>547.69999999999993</v>
      </c>
      <c r="DI39" s="47">
        <f>DI13+DI22</f>
        <v>608.70000000000005</v>
      </c>
      <c r="DJ39" s="64">
        <v>651.09999999999991</v>
      </c>
      <c r="DK39" s="64">
        <f t="shared" ref="DK39:EJ39" si="36">DK13+DK22</f>
        <v>719.59999999999991</v>
      </c>
      <c r="DL39" s="60">
        <f t="shared" si="36"/>
        <v>641.5</v>
      </c>
      <c r="DM39" s="172">
        <f t="shared" si="36"/>
        <v>676.1999999999997</v>
      </c>
      <c r="DN39" s="172">
        <f t="shared" si="36"/>
        <v>807.30000000000018</v>
      </c>
      <c r="DO39" s="172">
        <f t="shared" si="36"/>
        <v>655.90000000000009</v>
      </c>
      <c r="DP39" s="174">
        <f t="shared" si="36"/>
        <v>746.80000000000018</v>
      </c>
      <c r="DQ39" s="174">
        <f t="shared" si="36"/>
        <v>751.30000000000007</v>
      </c>
      <c r="DR39" s="174">
        <f t="shared" si="36"/>
        <v>709.49999999999977</v>
      </c>
      <c r="DS39" s="66">
        <f t="shared" si="36"/>
        <v>1035.2000000000003</v>
      </c>
      <c r="DT39" s="123">
        <f t="shared" si="36"/>
        <v>597.9</v>
      </c>
      <c r="DU39" s="172">
        <f t="shared" si="36"/>
        <v>662.1</v>
      </c>
      <c r="DV39" s="172">
        <f t="shared" si="36"/>
        <v>733.2</v>
      </c>
      <c r="DW39" s="172">
        <f t="shared" si="36"/>
        <v>751.30000000000007</v>
      </c>
      <c r="DX39" s="172">
        <f t="shared" si="36"/>
        <v>712.8</v>
      </c>
      <c r="DY39" s="172">
        <f t="shared" si="36"/>
        <v>710.4000000000002</v>
      </c>
      <c r="DZ39" s="172">
        <f t="shared" si="36"/>
        <v>821.89999999999986</v>
      </c>
      <c r="EA39" s="172">
        <f t="shared" si="36"/>
        <v>749.20000000000039</v>
      </c>
      <c r="EB39" s="172">
        <f t="shared" si="36"/>
        <v>800.99999999999977</v>
      </c>
      <c r="EC39" s="172">
        <f t="shared" si="36"/>
        <v>886.79999999999973</v>
      </c>
      <c r="ED39" s="172">
        <f t="shared" si="36"/>
        <v>683.80000000000041</v>
      </c>
      <c r="EE39" s="175">
        <f t="shared" si="36"/>
        <v>1047.4999999999995</v>
      </c>
      <c r="EF39" s="172">
        <f t="shared" si="36"/>
        <v>648.00000000000011</v>
      </c>
      <c r="EG39" s="172">
        <f t="shared" si="36"/>
        <v>689.4</v>
      </c>
      <c r="EH39" s="172">
        <f t="shared" si="36"/>
        <v>817.69999999999993</v>
      </c>
      <c r="EI39" s="172">
        <f t="shared" si="36"/>
        <v>805.0999999999998</v>
      </c>
      <c r="EJ39" s="172">
        <f t="shared" si="36"/>
        <v>775.4000000000002</v>
      </c>
      <c r="EK39" s="40">
        <v>911.69999999999993</v>
      </c>
      <c r="EL39" s="4">
        <v>812.79999999999984</v>
      </c>
      <c r="EO39" s="41"/>
      <c r="EP39" s="41"/>
      <c r="ER39" s="41"/>
      <c r="ET39" s="41"/>
    </row>
    <row r="40" spans="1:167" s="3" customFormat="1" ht="15" x14ac:dyDescent="0.25">
      <c r="B40" s="165" t="s">
        <v>61</v>
      </c>
      <c r="C40" s="171" t="s">
        <v>62</v>
      </c>
      <c r="D40" s="66">
        <f>SUM(D41:D42)</f>
        <v>4139</v>
      </c>
      <c r="E40" s="66">
        <f t="shared" ref="E40:BP40" si="37">SUM(E41:E42)</f>
        <v>4115</v>
      </c>
      <c r="F40" s="66">
        <f t="shared" si="37"/>
        <v>4120.6000000000004</v>
      </c>
      <c r="G40" s="66">
        <f t="shared" si="37"/>
        <v>4123.5</v>
      </c>
      <c r="H40" s="66">
        <f t="shared" si="37"/>
        <v>4117</v>
      </c>
      <c r="I40" s="66">
        <f t="shared" si="37"/>
        <v>4056</v>
      </c>
      <c r="J40" s="66">
        <f t="shared" si="37"/>
        <v>4026.4</v>
      </c>
      <c r="K40" s="66">
        <f t="shared" si="37"/>
        <v>4020.6000000000004</v>
      </c>
      <c r="L40" s="66">
        <f t="shared" si="37"/>
        <v>3996.7</v>
      </c>
      <c r="M40" s="66">
        <f t="shared" si="37"/>
        <v>4014.2999999999997</v>
      </c>
      <c r="N40" s="66">
        <f t="shared" si="37"/>
        <v>4037</v>
      </c>
      <c r="O40" s="66">
        <f t="shared" si="37"/>
        <v>3855.4</v>
      </c>
      <c r="P40" s="66">
        <f t="shared" si="37"/>
        <v>3890.1</v>
      </c>
      <c r="Q40" s="66">
        <f t="shared" si="37"/>
        <v>3986.9</v>
      </c>
      <c r="R40" s="66">
        <f t="shared" si="37"/>
        <v>3990.4</v>
      </c>
      <c r="S40" s="66">
        <f t="shared" si="37"/>
        <v>3999.8</v>
      </c>
      <c r="T40" s="66">
        <f t="shared" si="37"/>
        <v>3938.2</v>
      </c>
      <c r="U40" s="66">
        <f t="shared" si="37"/>
        <v>3930</v>
      </c>
      <c r="V40" s="66">
        <f t="shared" si="37"/>
        <v>3996.2</v>
      </c>
      <c r="W40" s="66">
        <f t="shared" si="37"/>
        <v>3990.5</v>
      </c>
      <c r="X40" s="66">
        <f t="shared" si="37"/>
        <v>4005.8999999999996</v>
      </c>
      <c r="Y40" s="66">
        <f t="shared" si="37"/>
        <v>3975.5</v>
      </c>
      <c r="Z40" s="66">
        <f t="shared" si="37"/>
        <v>4001.5</v>
      </c>
      <c r="AA40" s="66">
        <f t="shared" si="37"/>
        <v>3919.6</v>
      </c>
      <c r="AB40" s="66">
        <f t="shared" si="37"/>
        <v>3970.1</v>
      </c>
      <c r="AC40" s="66">
        <f t="shared" si="37"/>
        <v>3945.1</v>
      </c>
      <c r="AD40" s="66">
        <f t="shared" si="37"/>
        <v>3858.1000000000004</v>
      </c>
      <c r="AE40" s="66">
        <f t="shared" si="37"/>
        <v>4554.5</v>
      </c>
      <c r="AF40" s="66">
        <f t="shared" si="37"/>
        <v>4518.7</v>
      </c>
      <c r="AG40" s="66">
        <f t="shared" si="37"/>
        <v>4480.6000000000004</v>
      </c>
      <c r="AH40" s="66">
        <f t="shared" si="37"/>
        <v>4461.6000000000004</v>
      </c>
      <c r="AI40" s="66">
        <f t="shared" si="37"/>
        <v>4433.7000000000007</v>
      </c>
      <c r="AJ40" s="66">
        <f t="shared" si="37"/>
        <v>4415.8999999999996</v>
      </c>
      <c r="AK40" s="66">
        <f t="shared" si="37"/>
        <v>4365.2</v>
      </c>
      <c r="AL40" s="66">
        <f t="shared" si="37"/>
        <v>4834.2</v>
      </c>
      <c r="AM40" s="66">
        <f t="shared" si="37"/>
        <v>5153.6000000000004</v>
      </c>
      <c r="AN40" s="66">
        <f t="shared" si="37"/>
        <v>5065.7000000000007</v>
      </c>
      <c r="AO40" s="66">
        <f t="shared" si="37"/>
        <v>5054.8999999999996</v>
      </c>
      <c r="AP40" s="66">
        <f t="shared" si="37"/>
        <v>5090.5</v>
      </c>
      <c r="AQ40" s="66">
        <f t="shared" si="37"/>
        <v>5039.8999999999996</v>
      </c>
      <c r="AR40" s="66">
        <f t="shared" si="37"/>
        <v>5159.8999999999996</v>
      </c>
      <c r="AS40" s="66">
        <f t="shared" si="37"/>
        <v>5204.2999999999993</v>
      </c>
      <c r="AT40" s="66">
        <f t="shared" si="37"/>
        <v>5497.3</v>
      </c>
      <c r="AU40" s="66">
        <f t="shared" si="37"/>
        <v>5574</v>
      </c>
      <c r="AV40" s="66">
        <f t="shared" si="37"/>
        <v>5782.7999999999993</v>
      </c>
      <c r="AW40" s="66">
        <f t="shared" si="37"/>
        <v>5979.2</v>
      </c>
      <c r="AX40" s="66">
        <f t="shared" si="37"/>
        <v>6130.3</v>
      </c>
      <c r="AY40" s="66">
        <f t="shared" si="37"/>
        <v>6225.2</v>
      </c>
      <c r="AZ40" s="66">
        <f t="shared" si="37"/>
        <v>6498</v>
      </c>
      <c r="BA40" s="66">
        <f t="shared" si="37"/>
        <v>6472.4000000000005</v>
      </c>
      <c r="BB40" s="66">
        <f t="shared" si="37"/>
        <v>6736.5</v>
      </c>
      <c r="BC40" s="66">
        <f t="shared" si="37"/>
        <v>6817</v>
      </c>
      <c r="BD40" s="66">
        <f t="shared" si="37"/>
        <v>6780</v>
      </c>
      <c r="BE40" s="66">
        <f t="shared" si="37"/>
        <v>6972.1</v>
      </c>
      <c r="BF40" s="66">
        <f t="shared" si="37"/>
        <v>7183.5999999999995</v>
      </c>
      <c r="BG40" s="66">
        <f t="shared" si="37"/>
        <v>7176.6</v>
      </c>
      <c r="BH40" s="66">
        <f t="shared" si="37"/>
        <v>7400.7999999999993</v>
      </c>
      <c r="BI40" s="66">
        <f t="shared" si="37"/>
        <v>7432.4</v>
      </c>
      <c r="BJ40" s="66">
        <f t="shared" si="37"/>
        <v>7470.2999999999993</v>
      </c>
      <c r="BK40" s="66">
        <f t="shared" si="37"/>
        <v>7633.5</v>
      </c>
      <c r="BL40" s="66">
        <f t="shared" si="37"/>
        <v>7869</v>
      </c>
      <c r="BM40" s="66">
        <f t="shared" si="37"/>
        <v>7719.4</v>
      </c>
      <c r="BN40" s="66">
        <f t="shared" si="37"/>
        <v>7625.7000000000007</v>
      </c>
      <c r="BO40" s="66">
        <f t="shared" si="37"/>
        <v>7631.7</v>
      </c>
      <c r="BP40" s="66">
        <f t="shared" si="37"/>
        <v>7691.6</v>
      </c>
      <c r="BQ40" s="66">
        <f t="shared" ref="BQ40:BW40" si="38">SUM(BQ41:BQ42)</f>
        <v>7722.9</v>
      </c>
      <c r="BR40" s="66">
        <f t="shared" si="38"/>
        <v>7712</v>
      </c>
      <c r="BS40" s="66">
        <f t="shared" si="38"/>
        <v>7744.8</v>
      </c>
      <c r="BT40" s="66">
        <f t="shared" si="38"/>
        <v>7707.1</v>
      </c>
      <c r="BU40" s="66">
        <f t="shared" si="38"/>
        <v>7855.2999999999993</v>
      </c>
      <c r="BV40" s="66">
        <f t="shared" si="38"/>
        <v>7762.5</v>
      </c>
      <c r="BW40" s="66">
        <f t="shared" si="38"/>
        <v>7901.9</v>
      </c>
      <c r="BX40" s="61">
        <v>7968.6</v>
      </c>
      <c r="BY40" s="66">
        <v>7984.7</v>
      </c>
      <c r="BZ40" s="66">
        <v>7957.7</v>
      </c>
      <c r="CA40" s="4">
        <v>7880.9</v>
      </c>
      <c r="CB40" s="4">
        <v>7804.5</v>
      </c>
      <c r="CC40" s="66">
        <v>7948.6</v>
      </c>
      <c r="CD40" s="4">
        <v>8026.9</v>
      </c>
      <c r="CE40" s="4">
        <v>8263.9</v>
      </c>
      <c r="CF40" s="66">
        <f>SUM(CF41:CF42)</f>
        <v>8388.1</v>
      </c>
      <c r="CG40" s="66">
        <v>8445.9</v>
      </c>
      <c r="CH40" s="3">
        <v>8421.7999999999993</v>
      </c>
      <c r="CI40" s="56">
        <v>8512.4</v>
      </c>
      <c r="CJ40" s="46">
        <f>SUM(CJ41:CJ42)</f>
        <v>8566.2999999999993</v>
      </c>
      <c r="CK40" s="172">
        <f>SUM(CK41:CK42)</f>
        <v>8468.5</v>
      </c>
      <c r="CL40" s="66">
        <v>8497.1</v>
      </c>
      <c r="CM40" s="172">
        <f>SUM(CM41:CM42)</f>
        <v>8438.5</v>
      </c>
      <c r="CN40" s="4">
        <f>SUM(CN41:CN42)</f>
        <v>8361.1</v>
      </c>
      <c r="CO40" s="172">
        <v>8376</v>
      </c>
      <c r="CP40" s="4">
        <v>8431.7999999999993</v>
      </c>
      <c r="CQ40" s="172">
        <v>8517.6</v>
      </c>
      <c r="CR40" s="4">
        <v>8574.7000000000007</v>
      </c>
      <c r="CS40" s="4">
        <v>8762.2000000000007</v>
      </c>
      <c r="CT40" s="55">
        <v>8849.9</v>
      </c>
      <c r="CU40" s="4">
        <v>9106.7999999999993</v>
      </c>
      <c r="CV40" s="119">
        <f>SUM(CV41:CV42)</f>
        <v>9290.1</v>
      </c>
      <c r="CW40" s="56">
        <f>SUM(CW41:CW42)</f>
        <v>9300.2000000000007</v>
      </c>
      <c r="CX40" s="56">
        <f t="shared" ref="CX40:DG40" si="39">SUM(CX41:CX42)</f>
        <v>9339.2000000000007</v>
      </c>
      <c r="CY40" s="56">
        <f t="shared" si="39"/>
        <v>9459.9</v>
      </c>
      <c r="CZ40" s="56">
        <f t="shared" si="39"/>
        <v>9459.9</v>
      </c>
      <c r="DA40" s="56">
        <f t="shared" si="39"/>
        <v>9461</v>
      </c>
      <c r="DB40" s="56">
        <f t="shared" si="39"/>
        <v>9346.4</v>
      </c>
      <c r="DC40" s="56">
        <f t="shared" si="39"/>
        <v>9524.6</v>
      </c>
      <c r="DD40" s="56">
        <f t="shared" si="39"/>
        <v>9560.4</v>
      </c>
      <c r="DE40" s="56">
        <f t="shared" si="39"/>
        <v>9581.7000000000007</v>
      </c>
      <c r="DF40" s="56">
        <f t="shared" si="39"/>
        <v>9890.9</v>
      </c>
      <c r="DG40" s="70">
        <f t="shared" si="39"/>
        <v>10313</v>
      </c>
      <c r="DH40" s="176">
        <v>10917.5</v>
      </c>
      <c r="DI40" s="124">
        <v>11457</v>
      </c>
      <c r="DJ40" s="124">
        <v>11547.399999999998</v>
      </c>
      <c r="DK40" s="172">
        <f>SUM(DK41:DK42)</f>
        <v>12023.2</v>
      </c>
      <c r="DL40" s="124">
        <f>SUM(DL41:DL42)</f>
        <v>12024.2</v>
      </c>
      <c r="DM40" s="172">
        <f>SUM(DM41:DM42)</f>
        <v>12155.3</v>
      </c>
      <c r="DN40" s="66">
        <f>SUM(DN41:DN42)</f>
        <v>12255.100000000002</v>
      </c>
      <c r="DO40" s="4">
        <v>12587.9</v>
      </c>
      <c r="DP40" s="66">
        <v>12781.1</v>
      </c>
      <c r="DQ40" s="4">
        <v>12892.1</v>
      </c>
      <c r="DR40" s="177">
        <f>SUM(DR41:DR42)</f>
        <v>12922.5</v>
      </c>
      <c r="DS40" s="66">
        <f>SUM(DS41:DS42)</f>
        <v>13109.400000000001</v>
      </c>
      <c r="DT40" s="123">
        <v>13413.300000000001</v>
      </c>
      <c r="DU40" s="3">
        <v>13433.9</v>
      </c>
      <c r="DV40" s="4">
        <v>13162.1</v>
      </c>
      <c r="DW40" s="4">
        <v>12684.4</v>
      </c>
      <c r="DX40" s="4">
        <v>12231</v>
      </c>
      <c r="DY40" s="66">
        <v>13155.7</v>
      </c>
      <c r="DZ40" s="66">
        <v>13289.7</v>
      </c>
      <c r="EA40" s="66">
        <v>13234.599999999999</v>
      </c>
      <c r="EB40" s="124">
        <v>13381.5</v>
      </c>
      <c r="EC40" s="124">
        <v>13817.8</v>
      </c>
      <c r="ED40" s="173">
        <v>14293.900000000001</v>
      </c>
      <c r="EE40" s="63">
        <v>15102.7</v>
      </c>
      <c r="EF40" s="178">
        <v>15468.300000000001</v>
      </c>
      <c r="EG40" s="172">
        <v>14969.199999999999</v>
      </c>
      <c r="EH40" s="172">
        <f>SUM(EH41:EH42)</f>
        <v>14445.5</v>
      </c>
      <c r="EI40" s="172">
        <f>SUM(EI41:EI42)</f>
        <v>14503.099999999999</v>
      </c>
      <c r="EJ40" s="172">
        <f>SUM(EJ41:EJ42)</f>
        <v>14736.600000000002</v>
      </c>
      <c r="EK40" s="3">
        <v>14997.000000000002</v>
      </c>
      <c r="EL40" s="4">
        <v>15078.2</v>
      </c>
      <c r="EO40" s="41"/>
      <c r="EP40" s="41"/>
      <c r="ER40" s="41"/>
      <c r="ET40" s="41"/>
    </row>
    <row r="41" spans="1:167" s="3" customFormat="1" ht="15" x14ac:dyDescent="0.25">
      <c r="B41" s="179" t="s">
        <v>63</v>
      </c>
      <c r="C41" s="171" t="s">
        <v>64</v>
      </c>
      <c r="D41" s="66">
        <v>1533</v>
      </c>
      <c r="E41" s="66">
        <v>1524.5</v>
      </c>
      <c r="F41" s="66">
        <v>1521.6</v>
      </c>
      <c r="G41" s="66">
        <v>1518.1</v>
      </c>
      <c r="H41" s="66">
        <v>1513.9</v>
      </c>
      <c r="I41" s="66">
        <v>1511.8</v>
      </c>
      <c r="J41" s="180">
        <v>1511.4</v>
      </c>
      <c r="K41" s="180">
        <v>1511.3</v>
      </c>
      <c r="L41" s="66">
        <v>1511.1999999999998</v>
      </c>
      <c r="M41" s="66">
        <v>1511.1999999999998</v>
      </c>
      <c r="N41" s="66">
        <v>1511</v>
      </c>
      <c r="O41" s="66">
        <v>1510.9</v>
      </c>
      <c r="P41" s="66">
        <v>1510.9</v>
      </c>
      <c r="Q41" s="66">
        <v>1510.9</v>
      </c>
      <c r="R41" s="66">
        <v>1510.9</v>
      </c>
      <c r="S41" s="66">
        <v>1510.7</v>
      </c>
      <c r="T41" s="66">
        <v>1510.7</v>
      </c>
      <c r="U41" s="66">
        <v>1510.7</v>
      </c>
      <c r="V41" s="66">
        <v>1510.5</v>
      </c>
      <c r="W41" s="66">
        <v>1510.4</v>
      </c>
      <c r="X41" s="66">
        <v>1500.2</v>
      </c>
      <c r="Y41" s="66">
        <v>1500.2</v>
      </c>
      <c r="Z41" s="66">
        <v>1500.2</v>
      </c>
      <c r="AA41" s="66">
        <v>1489.9</v>
      </c>
      <c r="AB41" s="66">
        <v>1489.9</v>
      </c>
      <c r="AC41" s="66">
        <v>1489.9</v>
      </c>
      <c r="AD41" s="66">
        <v>1479.7</v>
      </c>
      <c r="AE41" s="66">
        <v>1479.7</v>
      </c>
      <c r="AF41" s="66">
        <v>1479.7</v>
      </c>
      <c r="AG41" s="66">
        <v>1469.4</v>
      </c>
      <c r="AH41" s="66">
        <v>1469.4</v>
      </c>
      <c r="AI41" s="66">
        <v>1469.4</v>
      </c>
      <c r="AJ41" s="66">
        <v>1469.2</v>
      </c>
      <c r="AK41" s="66">
        <v>1469.2</v>
      </c>
      <c r="AL41" s="66">
        <v>1469.2</v>
      </c>
      <c r="AM41" s="66">
        <v>1458.9</v>
      </c>
      <c r="AN41" s="66">
        <v>1458.9</v>
      </c>
      <c r="AO41" s="66">
        <v>1458.9</v>
      </c>
      <c r="AP41" s="66">
        <v>1450.6</v>
      </c>
      <c r="AQ41" s="66">
        <v>1450.6</v>
      </c>
      <c r="AR41" s="66">
        <v>1450.6</v>
      </c>
      <c r="AS41" s="66">
        <v>1440.6</v>
      </c>
      <c r="AT41" s="66">
        <v>1440.4</v>
      </c>
      <c r="AU41" s="66">
        <v>1440.4</v>
      </c>
      <c r="AV41" s="66">
        <v>1428.4</v>
      </c>
      <c r="AW41" s="66">
        <v>1578.2</v>
      </c>
      <c r="AX41" s="66">
        <v>1638.2</v>
      </c>
      <c r="AY41" s="66">
        <v>1693.2</v>
      </c>
      <c r="AZ41" s="66">
        <v>1716.2</v>
      </c>
      <c r="BA41" s="66">
        <v>1745.3</v>
      </c>
      <c r="BB41" s="66">
        <v>1737.1</v>
      </c>
      <c r="BC41" s="66">
        <v>1750.6</v>
      </c>
      <c r="BD41" s="66">
        <v>1774</v>
      </c>
      <c r="BE41" s="66">
        <v>1768.3</v>
      </c>
      <c r="BF41" s="66">
        <v>1795.2</v>
      </c>
      <c r="BG41" s="66">
        <v>1813.1</v>
      </c>
      <c r="BH41" s="66">
        <v>1825.1</v>
      </c>
      <c r="BI41" s="66">
        <v>1811</v>
      </c>
      <c r="BJ41" s="66">
        <v>1806.6</v>
      </c>
      <c r="BK41" s="181">
        <v>1818.3</v>
      </c>
      <c r="BL41" s="66">
        <v>1816.8</v>
      </c>
      <c r="BM41" s="66">
        <v>1817</v>
      </c>
      <c r="BN41" s="66">
        <v>1825.1</v>
      </c>
      <c r="BO41" s="66">
        <v>1830.3</v>
      </c>
      <c r="BP41" s="66">
        <v>1851.5</v>
      </c>
      <c r="BQ41" s="181">
        <v>1866.1</v>
      </c>
      <c r="BR41" s="66">
        <v>1845.3</v>
      </c>
      <c r="BS41" s="66">
        <v>1845.7</v>
      </c>
      <c r="BT41" s="66">
        <v>1862.6</v>
      </c>
      <c r="BU41" s="56">
        <v>1881.1</v>
      </c>
      <c r="BV41" s="66">
        <v>1881.3</v>
      </c>
      <c r="BW41" s="66">
        <v>1881</v>
      </c>
      <c r="BX41" s="123">
        <v>1888.3</v>
      </c>
      <c r="BY41" s="66">
        <v>1888.3</v>
      </c>
      <c r="BZ41" s="4">
        <v>1887.5</v>
      </c>
      <c r="CA41" s="4">
        <v>1899.5</v>
      </c>
      <c r="CB41" s="4">
        <v>1901.7</v>
      </c>
      <c r="CC41" s="181">
        <v>1904.1</v>
      </c>
      <c r="CD41" s="4">
        <v>1902.9</v>
      </c>
      <c r="CE41" s="4">
        <v>1942.2</v>
      </c>
      <c r="CF41" s="66">
        <v>1898.2</v>
      </c>
      <c r="CG41" s="4">
        <v>1893.1</v>
      </c>
      <c r="CH41" s="3">
        <v>1898.6</v>
      </c>
      <c r="CI41" s="56">
        <v>1895.2</v>
      </c>
      <c r="CJ41" s="123">
        <v>1896.1</v>
      </c>
      <c r="CK41" s="172">
        <v>1905.3</v>
      </c>
      <c r="CL41" s="181">
        <v>1918</v>
      </c>
      <c r="CM41" s="172">
        <v>1932.5</v>
      </c>
      <c r="CN41" s="4">
        <v>1917.9</v>
      </c>
      <c r="CO41" s="182">
        <v>1924.4</v>
      </c>
      <c r="CP41" s="4">
        <v>1915.9</v>
      </c>
      <c r="CQ41" s="172">
        <v>1950.9</v>
      </c>
      <c r="CR41" s="4">
        <v>1953.9</v>
      </c>
      <c r="CS41" s="4">
        <v>1988.9</v>
      </c>
      <c r="CT41" s="55">
        <v>1993.9</v>
      </c>
      <c r="CU41" s="4">
        <v>2016.9</v>
      </c>
      <c r="CV41" s="61">
        <v>2056.4</v>
      </c>
      <c r="CW41" s="66">
        <v>2162.9</v>
      </c>
      <c r="CX41" s="66">
        <v>2245.3000000000002</v>
      </c>
      <c r="CY41" s="172">
        <v>2280.4</v>
      </c>
      <c r="CZ41" s="173">
        <v>2315.4</v>
      </c>
      <c r="DA41" s="56">
        <v>2359.4</v>
      </c>
      <c r="DB41" s="172">
        <v>2425.4</v>
      </c>
      <c r="DC41" s="172">
        <v>2499.3000000000002</v>
      </c>
      <c r="DD41" s="4">
        <v>2509.3000000000002</v>
      </c>
      <c r="DE41" s="4">
        <v>2529.4</v>
      </c>
      <c r="DF41" s="4">
        <v>2529.4</v>
      </c>
      <c r="DG41" s="63">
        <v>2570.4</v>
      </c>
      <c r="DH41" s="176">
        <v>2632.4</v>
      </c>
      <c r="DI41" s="172">
        <v>2723.7</v>
      </c>
      <c r="DJ41" s="183">
        <v>2741.2</v>
      </c>
      <c r="DK41" s="172">
        <v>2767</v>
      </c>
      <c r="DL41" s="124">
        <v>2790.1</v>
      </c>
      <c r="DM41" s="172">
        <v>2827.7</v>
      </c>
      <c r="DN41" s="173">
        <v>2869.3</v>
      </c>
      <c r="DO41" s="4">
        <v>2843.6</v>
      </c>
      <c r="DP41" s="66">
        <v>2851.1</v>
      </c>
      <c r="DQ41" s="4">
        <v>2864.5</v>
      </c>
      <c r="DR41" s="177">
        <v>2825.2</v>
      </c>
      <c r="DS41" s="56">
        <v>2827.3</v>
      </c>
      <c r="DT41" s="123">
        <v>2835.1</v>
      </c>
      <c r="DU41" s="3">
        <v>2771.4</v>
      </c>
      <c r="DV41" s="4">
        <v>2791.4</v>
      </c>
      <c r="DW41" s="4">
        <v>2844.6</v>
      </c>
      <c r="DX41" s="4">
        <v>2826.8</v>
      </c>
      <c r="DY41" s="66">
        <v>2871.3</v>
      </c>
      <c r="DZ41" s="4">
        <v>2969.8</v>
      </c>
      <c r="EA41" s="135">
        <v>3017.8</v>
      </c>
      <c r="EB41" s="66">
        <v>3010.2</v>
      </c>
      <c r="EC41" s="184">
        <v>3100.4</v>
      </c>
      <c r="ED41" s="173">
        <v>3148.3</v>
      </c>
      <c r="EE41" s="63">
        <v>3170.6000000000004</v>
      </c>
      <c r="EF41" s="178">
        <v>3181.2000000000003</v>
      </c>
      <c r="EG41" s="172">
        <v>3216.5</v>
      </c>
      <c r="EH41" s="172">
        <v>3252.5</v>
      </c>
      <c r="EI41" s="4">
        <v>3240.4</v>
      </c>
      <c r="EJ41" s="4">
        <v>3327.2000000000003</v>
      </c>
      <c r="EK41" s="3">
        <v>3418.2000000000003</v>
      </c>
      <c r="EL41" s="4">
        <v>3418.5</v>
      </c>
      <c r="EO41" s="41"/>
      <c r="EP41" s="41"/>
      <c r="ER41" s="41"/>
      <c r="ET41" s="41"/>
    </row>
    <row r="42" spans="1:167" s="3" customFormat="1" ht="15.75" x14ac:dyDescent="0.3">
      <c r="B42" s="179" t="s">
        <v>65</v>
      </c>
      <c r="C42" s="171" t="s">
        <v>66</v>
      </c>
      <c r="D42" s="66">
        <v>2606</v>
      </c>
      <c r="E42" s="66">
        <v>2590.5</v>
      </c>
      <c r="F42" s="66">
        <v>2599</v>
      </c>
      <c r="G42" s="66">
        <v>2605.4</v>
      </c>
      <c r="H42" s="66">
        <v>2603.1</v>
      </c>
      <c r="I42" s="66">
        <v>2544.1999999999998</v>
      </c>
      <c r="J42" s="180">
        <v>2515</v>
      </c>
      <c r="K42" s="180">
        <v>2509.3000000000002</v>
      </c>
      <c r="L42" s="66">
        <v>2485.5</v>
      </c>
      <c r="M42" s="66">
        <v>2503.1</v>
      </c>
      <c r="N42" s="66">
        <v>2526</v>
      </c>
      <c r="O42" s="66">
        <v>2344.5</v>
      </c>
      <c r="P42" s="66">
        <v>2379.1999999999998</v>
      </c>
      <c r="Q42" s="66">
        <v>2476</v>
      </c>
      <c r="R42" s="66">
        <v>2479.5</v>
      </c>
      <c r="S42" s="66">
        <v>2489.1</v>
      </c>
      <c r="T42" s="66">
        <v>2427.5</v>
      </c>
      <c r="U42" s="66">
        <v>2419.3000000000002</v>
      </c>
      <c r="V42" s="66">
        <v>2485.6999999999998</v>
      </c>
      <c r="W42" s="66">
        <v>2480.1</v>
      </c>
      <c r="X42" s="66">
        <v>2505.6999999999998</v>
      </c>
      <c r="Y42" s="66">
        <v>2475.3000000000002</v>
      </c>
      <c r="Z42" s="66">
        <v>2501.3000000000002</v>
      </c>
      <c r="AA42" s="66">
        <v>2429.6999999999998</v>
      </c>
      <c r="AB42" s="66">
        <v>2480.1999999999998</v>
      </c>
      <c r="AC42" s="66">
        <v>2455.1999999999998</v>
      </c>
      <c r="AD42" s="66">
        <v>2378.4</v>
      </c>
      <c r="AE42" s="66">
        <v>3074.8</v>
      </c>
      <c r="AF42" s="66">
        <v>3039</v>
      </c>
      <c r="AG42" s="66">
        <v>3011.2</v>
      </c>
      <c r="AH42" s="66">
        <v>2992.2</v>
      </c>
      <c r="AI42" s="66">
        <v>2964.3</v>
      </c>
      <c r="AJ42" s="66">
        <v>2946.7</v>
      </c>
      <c r="AK42" s="66">
        <v>2896</v>
      </c>
      <c r="AL42" s="66">
        <v>3365</v>
      </c>
      <c r="AM42" s="66">
        <v>3694.7</v>
      </c>
      <c r="AN42" s="66">
        <v>3606.8</v>
      </c>
      <c r="AO42" s="66">
        <v>3596</v>
      </c>
      <c r="AP42" s="66">
        <v>3639.9</v>
      </c>
      <c r="AQ42" s="66">
        <v>3589.3</v>
      </c>
      <c r="AR42" s="66">
        <v>3709.3</v>
      </c>
      <c r="AS42" s="66">
        <v>3763.7</v>
      </c>
      <c r="AT42" s="66">
        <v>4056.9</v>
      </c>
      <c r="AU42" s="66">
        <v>4133.6000000000004</v>
      </c>
      <c r="AV42" s="66">
        <v>4354.3999999999996</v>
      </c>
      <c r="AW42" s="66">
        <v>4401</v>
      </c>
      <c r="AX42" s="66">
        <v>4492.1000000000004</v>
      </c>
      <c r="AY42" s="66">
        <v>4532</v>
      </c>
      <c r="AZ42" s="66">
        <v>4781.8</v>
      </c>
      <c r="BA42" s="66">
        <v>4727.1000000000004</v>
      </c>
      <c r="BB42" s="66">
        <v>4999.3999999999996</v>
      </c>
      <c r="BC42" s="66">
        <v>5066.3999999999996</v>
      </c>
      <c r="BD42" s="66">
        <v>5006</v>
      </c>
      <c r="BE42" s="66">
        <v>5203.8</v>
      </c>
      <c r="BF42" s="66">
        <v>5388.4</v>
      </c>
      <c r="BG42" s="66">
        <v>5363.5</v>
      </c>
      <c r="BH42" s="66">
        <v>5575.7</v>
      </c>
      <c r="BI42" s="66">
        <v>5621.4</v>
      </c>
      <c r="BJ42" s="66">
        <v>5663.7</v>
      </c>
      <c r="BK42" s="66">
        <v>5815.2</v>
      </c>
      <c r="BL42" s="66">
        <v>6052.2</v>
      </c>
      <c r="BM42" s="66">
        <v>5902.4</v>
      </c>
      <c r="BN42" s="66">
        <v>5800.6</v>
      </c>
      <c r="BO42" s="66">
        <v>5801.4</v>
      </c>
      <c r="BP42" s="66">
        <v>5840.1</v>
      </c>
      <c r="BQ42" s="181">
        <v>5856.8</v>
      </c>
      <c r="BR42" s="66">
        <v>5866.7</v>
      </c>
      <c r="BS42" s="66">
        <v>5899.1</v>
      </c>
      <c r="BT42" s="66">
        <v>5844.5</v>
      </c>
      <c r="BU42" s="56">
        <v>5974.2</v>
      </c>
      <c r="BV42" s="66">
        <v>5881.2</v>
      </c>
      <c r="BW42" s="66">
        <v>6020.9</v>
      </c>
      <c r="BX42" s="123">
        <v>6080.3</v>
      </c>
      <c r="BY42" s="66">
        <v>6096.4</v>
      </c>
      <c r="BZ42" s="4">
        <v>6070.2</v>
      </c>
      <c r="CA42" s="4">
        <v>5981.4</v>
      </c>
      <c r="CB42" s="4">
        <v>5902.8</v>
      </c>
      <c r="CC42" s="181">
        <v>6044.5</v>
      </c>
      <c r="CD42" s="4">
        <v>6124</v>
      </c>
      <c r="CE42" s="4">
        <v>6321.7</v>
      </c>
      <c r="CF42" s="66">
        <v>6489.9</v>
      </c>
      <c r="CG42" s="4">
        <v>6552.8</v>
      </c>
      <c r="CH42" s="3">
        <v>6523.2</v>
      </c>
      <c r="CI42" s="56">
        <v>6617.2</v>
      </c>
      <c r="CJ42" s="123">
        <v>6670.2</v>
      </c>
      <c r="CK42" s="172">
        <v>6563.2</v>
      </c>
      <c r="CL42" s="66">
        <v>6579.1</v>
      </c>
      <c r="CM42" s="172">
        <v>6506</v>
      </c>
      <c r="CN42" s="4">
        <v>6443.2</v>
      </c>
      <c r="CO42" s="182">
        <v>6451.5999999999995</v>
      </c>
      <c r="CP42" s="4">
        <v>6515.9</v>
      </c>
      <c r="CQ42" s="172">
        <v>6566.7</v>
      </c>
      <c r="CR42" s="4">
        <v>6620.8</v>
      </c>
      <c r="CS42" s="4">
        <v>6773.3</v>
      </c>
      <c r="CT42" s="55">
        <v>6856</v>
      </c>
      <c r="CU42" s="4">
        <v>7089.9</v>
      </c>
      <c r="CV42" s="61">
        <v>7233.7</v>
      </c>
      <c r="CW42" s="66">
        <v>7137.3</v>
      </c>
      <c r="CX42" s="66">
        <v>7093.9</v>
      </c>
      <c r="CY42" s="172">
        <v>7179.5</v>
      </c>
      <c r="CZ42" s="173">
        <v>7144.5</v>
      </c>
      <c r="DA42" s="56">
        <v>7101.6</v>
      </c>
      <c r="DB42" s="172">
        <v>6921</v>
      </c>
      <c r="DC42" s="172">
        <v>7025.3</v>
      </c>
      <c r="DD42" s="4">
        <v>7051.0999999999995</v>
      </c>
      <c r="DE42" s="4">
        <v>7052.3</v>
      </c>
      <c r="DF42" s="4">
        <v>7361.5</v>
      </c>
      <c r="DG42" s="63">
        <v>7742.6</v>
      </c>
      <c r="DH42" s="176">
        <v>8285.1</v>
      </c>
      <c r="DI42" s="172">
        <v>8733.2999999999993</v>
      </c>
      <c r="DJ42" s="124">
        <v>8806.1999999999989</v>
      </c>
      <c r="DK42" s="185">
        <v>9256.2000000000007</v>
      </c>
      <c r="DL42" s="124">
        <v>9234.1</v>
      </c>
      <c r="DM42" s="172">
        <v>9327.6</v>
      </c>
      <c r="DN42" s="173">
        <v>9385.8000000000011</v>
      </c>
      <c r="DO42" s="4">
        <v>9744.2999999999993</v>
      </c>
      <c r="DP42" s="66">
        <v>9930</v>
      </c>
      <c r="DQ42" s="4">
        <v>10027.6</v>
      </c>
      <c r="DR42" s="177">
        <v>10097.299999999999</v>
      </c>
      <c r="DS42" s="56">
        <v>10282.1</v>
      </c>
      <c r="DT42" s="123">
        <v>10578.2</v>
      </c>
      <c r="DU42" s="3">
        <v>10662.5</v>
      </c>
      <c r="DV42" s="4">
        <v>10370.700000000001</v>
      </c>
      <c r="DW42" s="4">
        <v>9839.7999999999993</v>
      </c>
      <c r="DX42" s="4">
        <v>9404.2000000000007</v>
      </c>
      <c r="DY42" s="66">
        <v>10284.4</v>
      </c>
      <c r="DZ42" s="4">
        <v>10319.9</v>
      </c>
      <c r="EA42" s="135">
        <v>10216.799999999999</v>
      </c>
      <c r="EB42" s="66">
        <v>10371.299999999999</v>
      </c>
      <c r="EC42" s="184">
        <v>10717.4</v>
      </c>
      <c r="ED42" s="173">
        <v>11145.6</v>
      </c>
      <c r="EE42" s="63">
        <v>11932.1</v>
      </c>
      <c r="EF42" s="178">
        <v>12287.1</v>
      </c>
      <c r="EG42" s="172">
        <v>11752.699999999999</v>
      </c>
      <c r="EH42" s="172">
        <v>11193</v>
      </c>
      <c r="EI42" s="4">
        <v>11262.699999999999</v>
      </c>
      <c r="EJ42" s="4">
        <v>11409.400000000001</v>
      </c>
      <c r="EK42" s="3">
        <v>11578.800000000001</v>
      </c>
      <c r="EL42" s="4">
        <v>11659.7</v>
      </c>
      <c r="EO42" s="41"/>
      <c r="EP42" s="41"/>
      <c r="ER42" s="41"/>
      <c r="ET42" s="41"/>
    </row>
    <row r="43" spans="1:167" s="3" customFormat="1" ht="15" x14ac:dyDescent="0.25">
      <c r="B43" s="186"/>
      <c r="C43" s="171"/>
      <c r="D43" s="172"/>
      <c r="E43" s="172"/>
      <c r="F43" s="172"/>
      <c r="G43" s="172"/>
      <c r="H43" s="172"/>
      <c r="I43" s="172"/>
      <c r="J43" s="86"/>
      <c r="K43" s="86"/>
      <c r="L43" s="172"/>
      <c r="M43" s="172"/>
      <c r="N43" s="44"/>
      <c r="O43" s="187"/>
      <c r="P43" s="138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138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138"/>
      <c r="AO43" s="2"/>
      <c r="AP43" s="2"/>
      <c r="AQ43" s="2"/>
      <c r="AR43" s="2"/>
      <c r="AS43" s="2"/>
      <c r="AT43" s="2"/>
      <c r="AU43" s="2"/>
      <c r="AV43" s="2"/>
      <c r="AW43" s="2"/>
      <c r="AX43" s="2" t="s">
        <v>67</v>
      </c>
      <c r="AY43" s="2"/>
      <c r="BX43" s="172"/>
      <c r="CV43" s="59"/>
      <c r="CW43" s="188"/>
      <c r="CX43" s="188"/>
      <c r="CY43" s="188"/>
      <c r="DG43" s="4"/>
      <c r="DL43" s="189"/>
      <c r="DV43" s="4"/>
      <c r="DW43" s="4"/>
      <c r="DX43" s="4"/>
      <c r="EA43" s="135"/>
      <c r="EL43" s="4"/>
      <c r="ER43" s="41"/>
      <c r="ET43" s="41"/>
    </row>
    <row r="44" spans="1:167" s="3" customFormat="1" ht="12" x14ac:dyDescent="0.2">
      <c r="B44" s="190"/>
      <c r="C44" s="191"/>
      <c r="D44" s="59"/>
      <c r="E44" s="192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4"/>
      <c r="Q44" s="40"/>
      <c r="R44" s="40"/>
      <c r="S44" s="40"/>
      <c r="T44" s="40"/>
      <c r="U44" s="40"/>
      <c r="V44" s="40"/>
      <c r="W44" s="40"/>
      <c r="AB44" s="143"/>
      <c r="AN44" s="143"/>
      <c r="CV44" s="173"/>
      <c r="CW44" s="173"/>
      <c r="CX44" s="173"/>
      <c r="CY44" s="173"/>
      <c r="CZ44" s="173"/>
      <c r="DA44" s="173"/>
      <c r="DB44" s="173"/>
      <c r="DC44" s="173"/>
      <c r="DD44" s="173"/>
      <c r="DE44" s="173"/>
      <c r="DF44" s="173"/>
      <c r="DG44" s="173"/>
      <c r="EL44" s="4"/>
      <c r="ER44" s="41"/>
    </row>
    <row r="45" spans="1:167" s="3" customFormat="1" x14ac:dyDescent="0.2">
      <c r="B45" s="190"/>
      <c r="C45" s="191"/>
      <c r="D45" s="59"/>
      <c r="E45" s="192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4"/>
      <c r="Q45" s="40"/>
      <c r="R45" s="40"/>
      <c r="S45" s="40"/>
      <c r="T45" s="40"/>
      <c r="U45" s="40"/>
      <c r="V45" s="40"/>
      <c r="W45" s="40"/>
      <c r="AB45" s="143"/>
      <c r="AN45" s="143"/>
      <c r="CV45" s="59"/>
      <c r="CW45" s="188"/>
      <c r="CX45" s="188"/>
      <c r="CY45" s="188"/>
      <c r="DA45" s="195"/>
      <c r="DB45" s="195"/>
      <c r="DC45" s="195"/>
      <c r="DY45" s="196" t="s">
        <v>68</v>
      </c>
      <c r="DZ45" s="196"/>
      <c r="EA45" s="196"/>
      <c r="EB45" s="196"/>
      <c r="EL45" s="4"/>
    </row>
    <row r="46" spans="1:167" x14ac:dyDescent="0.2">
      <c r="B46" s="197"/>
      <c r="C46" s="198"/>
      <c r="D46" s="199"/>
      <c r="E46" s="200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Y46" s="196"/>
      <c r="DZ46" s="196"/>
      <c r="EA46" s="196"/>
      <c r="EB46" s="196"/>
    </row>
    <row r="47" spans="1:167" x14ac:dyDescent="0.2">
      <c r="CV47" s="59"/>
      <c r="CW47" s="188"/>
      <c r="CX47" s="188"/>
      <c r="CY47" s="188"/>
    </row>
    <row r="48" spans="1:167" x14ac:dyDescent="0.2">
      <c r="CV48" s="59"/>
      <c r="CW48" s="188"/>
      <c r="CX48" s="188"/>
      <c r="CY48" s="188"/>
    </row>
    <row r="49" spans="100:103" x14ac:dyDescent="0.2">
      <c r="CV49" s="59"/>
      <c r="CW49" s="188"/>
      <c r="CX49" s="188"/>
      <c r="CY49" s="188"/>
    </row>
    <row r="50" spans="100:103" x14ac:dyDescent="0.2">
      <c r="CV50" s="59"/>
      <c r="CW50" s="188"/>
      <c r="CX50" s="188"/>
      <c r="CY50" s="188"/>
    </row>
    <row r="51" spans="100:103" x14ac:dyDescent="0.2">
      <c r="CV51" s="59"/>
      <c r="CW51" s="188"/>
      <c r="CX51" s="188"/>
      <c r="CY51" s="188"/>
    </row>
    <row r="52" spans="100:103" x14ac:dyDescent="0.2">
      <c r="CV52" s="59"/>
      <c r="CW52" s="188"/>
      <c r="CX52" s="188"/>
      <c r="CY52" s="188"/>
    </row>
    <row r="53" spans="100:103" x14ac:dyDescent="0.2">
      <c r="CV53" s="59"/>
      <c r="CW53" s="188"/>
      <c r="CX53" s="188"/>
      <c r="CY53" s="188"/>
    </row>
    <row r="54" spans="100:103" x14ac:dyDescent="0.2">
      <c r="CV54" s="59"/>
      <c r="CW54" s="188"/>
      <c r="CX54" s="188"/>
      <c r="CY54" s="188"/>
    </row>
    <row r="55" spans="100:103" x14ac:dyDescent="0.2">
      <c r="CV55" s="59"/>
      <c r="CW55" s="188"/>
      <c r="CX55" s="188"/>
      <c r="CY55" s="188"/>
    </row>
    <row r="56" spans="100:103" x14ac:dyDescent="0.2">
      <c r="CV56" s="59"/>
      <c r="CW56" s="188"/>
      <c r="CX56" s="188"/>
      <c r="CY56" s="188"/>
    </row>
    <row r="57" spans="100:103" x14ac:dyDescent="0.2">
      <c r="CV57" s="130"/>
      <c r="CW57" s="204"/>
      <c r="CX57" s="204"/>
      <c r="CY57" s="204"/>
    </row>
    <row r="58" spans="100:103" x14ac:dyDescent="0.2">
      <c r="CV58" s="130"/>
      <c r="CW58" s="204"/>
      <c r="CX58" s="204"/>
      <c r="CY58" s="204"/>
    </row>
    <row r="59" spans="100:103" x14ac:dyDescent="0.2">
      <c r="CV59" s="130"/>
      <c r="CW59" s="204"/>
      <c r="CX59" s="204"/>
      <c r="CY59" s="204"/>
    </row>
    <row r="60" spans="100:103" x14ac:dyDescent="0.2">
      <c r="CV60" s="130"/>
      <c r="CW60" s="204"/>
      <c r="CX60" s="204"/>
      <c r="CY60" s="204"/>
    </row>
    <row r="61" spans="100:103" x14ac:dyDescent="0.2">
      <c r="CV61" s="130"/>
      <c r="CW61" s="204"/>
      <c r="CX61" s="204"/>
      <c r="CY61" s="204"/>
    </row>
    <row r="62" spans="100:103" x14ac:dyDescent="0.2">
      <c r="CV62" s="130"/>
      <c r="CW62" s="204"/>
      <c r="CX62" s="204"/>
      <c r="CY62" s="204"/>
    </row>
    <row r="63" spans="100:103" x14ac:dyDescent="0.2">
      <c r="CV63" s="130"/>
      <c r="CW63" s="204"/>
      <c r="CX63" s="204"/>
      <c r="CY63" s="204"/>
    </row>
    <row r="64" spans="100:103" x14ac:dyDescent="0.2">
      <c r="CV64" s="130"/>
      <c r="CW64" s="204"/>
      <c r="CX64" s="204"/>
      <c r="CY64" s="204"/>
    </row>
    <row r="65" spans="100:103" x14ac:dyDescent="0.2">
      <c r="CV65" s="205"/>
      <c r="CW65" s="204"/>
      <c r="CX65" s="204"/>
      <c r="CY65" s="204"/>
    </row>
    <row r="66" spans="100:103" x14ac:dyDescent="0.2">
      <c r="CV66" s="59"/>
      <c r="CW66" s="188"/>
      <c r="CX66" s="188"/>
      <c r="CY66" s="188"/>
    </row>
    <row r="67" spans="100:103" x14ac:dyDescent="0.2">
      <c r="CV67" s="59"/>
      <c r="CW67" s="188"/>
      <c r="CX67" s="188"/>
      <c r="CY67" s="188"/>
    </row>
    <row r="68" spans="100:103" x14ac:dyDescent="0.2">
      <c r="CV68" s="59"/>
      <c r="CW68" s="188"/>
      <c r="CX68" s="188"/>
      <c r="CY68" s="188"/>
    </row>
    <row r="69" spans="100:103" x14ac:dyDescent="0.2">
      <c r="CV69" s="59"/>
      <c r="CW69" s="188"/>
      <c r="CX69" s="188"/>
      <c r="CY69" s="188"/>
    </row>
    <row r="70" spans="100:103" x14ac:dyDescent="0.2">
      <c r="CV70" s="59"/>
      <c r="CW70" s="188"/>
      <c r="CX70" s="188"/>
      <c r="CY70" s="188"/>
    </row>
    <row r="71" spans="100:103" x14ac:dyDescent="0.2">
      <c r="CV71" s="59"/>
      <c r="CW71" s="188"/>
      <c r="CX71" s="188"/>
      <c r="CY71" s="188"/>
    </row>
    <row r="72" spans="100:103" x14ac:dyDescent="0.2">
      <c r="CV72" s="59"/>
      <c r="CW72" s="188"/>
      <c r="CX72" s="188"/>
      <c r="CY72" s="188"/>
    </row>
    <row r="73" spans="100:103" x14ac:dyDescent="0.2">
      <c r="CV73" s="205"/>
      <c r="CW73" s="204"/>
      <c r="CX73" s="204"/>
      <c r="CY73" s="204"/>
    </row>
    <row r="74" spans="100:103" x14ac:dyDescent="0.2">
      <c r="CV74" s="59"/>
      <c r="CW74" s="188"/>
      <c r="CX74" s="188"/>
      <c r="CY74" s="188"/>
    </row>
    <row r="75" spans="100:103" x14ac:dyDescent="0.2">
      <c r="CV75" s="59"/>
      <c r="CW75" s="188"/>
      <c r="CX75" s="188"/>
      <c r="CY75" s="188"/>
    </row>
    <row r="76" spans="100:103" x14ac:dyDescent="0.2">
      <c r="CV76" s="59"/>
      <c r="CW76" s="188"/>
      <c r="CX76" s="188"/>
      <c r="CY76" s="188"/>
    </row>
    <row r="77" spans="100:103" x14ac:dyDescent="0.2">
      <c r="CV77" s="59"/>
      <c r="CW77" s="188"/>
      <c r="CX77" s="188"/>
      <c r="CY77" s="188"/>
    </row>
    <row r="78" spans="100:103" x14ac:dyDescent="0.2">
      <c r="CV78" s="59"/>
      <c r="CW78" s="188"/>
      <c r="CX78" s="188"/>
      <c r="CY78" s="188"/>
    </row>
    <row r="79" spans="100:103" x14ac:dyDescent="0.2">
      <c r="CV79" s="59"/>
      <c r="CW79" s="188"/>
      <c r="CX79" s="188"/>
      <c r="CY79" s="188"/>
    </row>
    <row r="80" spans="100:103" x14ac:dyDescent="0.2">
      <c r="CV80" s="59"/>
      <c r="CW80" s="188"/>
      <c r="CX80" s="188"/>
      <c r="CY80" s="188"/>
    </row>
    <row r="81" spans="100:103" x14ac:dyDescent="0.2">
      <c r="CV81" s="59"/>
      <c r="CW81" s="188"/>
      <c r="CX81" s="188"/>
      <c r="CY81" s="188"/>
    </row>
    <row r="82" spans="100:103" x14ac:dyDescent="0.2">
      <c r="CV82" s="206"/>
      <c r="CW82" s="206"/>
      <c r="CX82" s="206"/>
      <c r="CY82" s="206"/>
    </row>
    <row r="83" spans="100:103" x14ac:dyDescent="0.2">
      <c r="CV83" s="59"/>
      <c r="CW83" s="204"/>
      <c r="CX83" s="204"/>
      <c r="CY83" s="204"/>
    </row>
    <row r="84" spans="100:103" x14ac:dyDescent="0.2">
      <c r="CV84" s="66"/>
      <c r="CW84" s="204"/>
      <c r="CX84" s="204"/>
      <c r="CY84" s="204"/>
    </row>
  </sheetData>
  <mergeCells count="14">
    <mergeCell ref="DT6:EE6"/>
    <mergeCell ref="EF6:EQ6"/>
    <mergeCell ref="AZ6:BK6"/>
    <mergeCell ref="BL6:BW6"/>
    <mergeCell ref="BX6:CI6"/>
    <mergeCell ref="CJ6:CU6"/>
    <mergeCell ref="CV6:DG6"/>
    <mergeCell ref="DH6:DS6"/>
    <mergeCell ref="B6:B7"/>
    <mergeCell ref="C6:C7"/>
    <mergeCell ref="D6:O6"/>
    <mergeCell ref="P6:AA6"/>
    <mergeCell ref="AB6:AM6"/>
    <mergeCell ref="AN6:AY6"/>
  </mergeCells>
  <pageMargins left="0.28999999999999998" right="0.28000000000000003" top="1" bottom="1" header="0.5" footer="0.5"/>
  <pageSetup scale="4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Manana Gedevanishvili</dc:creator>
  <cp:lastModifiedBy>Manana Gedevanishvili</cp:lastModifiedBy>
  <dcterms:created xsi:type="dcterms:W3CDTF">2017-08-30T12:41:15Z</dcterms:created>
  <dcterms:modified xsi:type="dcterms:W3CDTF">2017-08-30T12:41:16Z</dcterms:modified>
</cp:coreProperties>
</file>