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4" sheetId="1" r:id="rId1"/>
  </sheets>
  <definedNames>
    <definedName name="_xlnm.Print_Area" localSheetId="0">'Sheet4'!$A$1:$P$95</definedName>
  </definedNames>
  <calcPr fullCalcOnLoad="1"/>
</workbook>
</file>

<file path=xl/sharedStrings.xml><?xml version="1.0" encoding="utf-8"?>
<sst xmlns="http://schemas.openxmlformats.org/spreadsheetml/2006/main" count="83" uniqueCount="35">
  <si>
    <t>Sesrulebis maCveneblebi</t>
  </si>
  <si>
    <t>#</t>
  </si>
  <si>
    <t>X</t>
  </si>
  <si>
    <t>d a s a x e l e b a</t>
  </si>
  <si>
    <t xml:space="preserve">saerTo daniSnulebis saxelmwifo   momsaxureba </t>
  </si>
  <si>
    <t>T  a  v  d  a  c  v  a</t>
  </si>
  <si>
    <t>sazogadoebrivi wesrigi da uSiSroeba</t>
  </si>
  <si>
    <t>ekonomikuri saqmianoba</t>
  </si>
  <si>
    <t>garemos dacva</t>
  </si>
  <si>
    <t>sabinao-komunaluri meurneoba</t>
  </si>
  <si>
    <t>janmrTelobis dacva</t>
  </si>
  <si>
    <t>dasveneba, kultura, religia</t>
  </si>
  <si>
    <t>ganaTleba</t>
  </si>
  <si>
    <t>socialuri dacva</t>
  </si>
  <si>
    <t>sul xarjebi*</t>
  </si>
  <si>
    <t>(არაფინანსური აქტივების  ჩათვლით)</t>
  </si>
  <si>
    <t>*იხილეთ მოკლე განმარტება</t>
  </si>
  <si>
    <t xml:space="preserve">EXPENDITURE BY FUNCTIONS
OF GOVERNMENT </t>
  </si>
  <si>
    <t xml:space="preserve">General public services </t>
  </si>
  <si>
    <t xml:space="preserve">Defense </t>
  </si>
  <si>
    <t xml:space="preserve">Public order and safety </t>
  </si>
  <si>
    <t xml:space="preserve">Economic affairs </t>
  </si>
  <si>
    <t xml:space="preserve">Environmental protection </t>
  </si>
  <si>
    <t xml:space="preserve">Housing and community amenities </t>
  </si>
  <si>
    <t xml:space="preserve">Health </t>
  </si>
  <si>
    <t xml:space="preserve">Recreation, culture and religion </t>
  </si>
  <si>
    <t xml:space="preserve">Education </t>
  </si>
  <si>
    <t xml:space="preserve">Social protection </t>
  </si>
  <si>
    <t>Total  expenditure</t>
  </si>
  <si>
    <t>Central  Governmemt</t>
  </si>
  <si>
    <t>General  Governmemt</t>
  </si>
  <si>
    <t>(mln. larebSi)</t>
  </si>
  <si>
    <t>(Mln. Lari)</t>
  </si>
  <si>
    <t>saqarTvelos სახელმწიფო  biujetis 2002-2015 wlebis xarjebis</t>
  </si>
  <si>
    <t>saqarTvelos naerTi biujetebis 2002-2015 wlebis xarjebis Sesrulebis  maCveneblebi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</si>
</sst>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_ ;[Red]\-0\ "/>
    <numFmt numFmtId="173" formatCode="0.0"/>
    <numFmt numFmtId="174" formatCode="[$-409]dddd\,\ mmmm\ dd\,\ yyyy"/>
    <numFmt numFmtId="175" formatCode="[$-409]h:mm:ss\ AM/PM"/>
  </numFmts>
  <fonts count="52">
    <font>
      <sz val="10"/>
      <name val="Arial"/>
      <family val="0"/>
    </font>
    <font>
      <b/>
      <sz val="10"/>
      <name val="LitNusx"/>
      <family val="2"/>
    </font>
    <font>
      <b/>
      <sz val="14"/>
      <name val="LitNusx"/>
      <family val="2"/>
    </font>
    <font>
      <b/>
      <sz val="10"/>
      <name val="Arial"/>
      <family val="2"/>
    </font>
    <font>
      <b/>
      <sz val="11"/>
      <name val="LitNusx"/>
      <family val="2"/>
    </font>
    <font>
      <sz val="10"/>
      <name val="LitNusx"/>
      <family val="2"/>
    </font>
    <font>
      <sz val="14"/>
      <name val="Arial"/>
      <family val="2"/>
    </font>
    <font>
      <b/>
      <i/>
      <sz val="14"/>
      <name val="LitNusx"/>
      <family val="2"/>
    </font>
    <font>
      <b/>
      <sz val="20"/>
      <name val="Segoe UI"/>
      <family val="2"/>
    </font>
    <font>
      <b/>
      <sz val="16"/>
      <name val="Segoe UI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Segoe UI"/>
      <family val="2"/>
    </font>
    <font>
      <b/>
      <sz val="12"/>
      <name val="LitNusx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/>
      <protection/>
    </xf>
    <xf numFmtId="0" fontId="1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24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3" fontId="0" fillId="0" borderId="0" xfId="0" applyNumberFormat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>
      <alignment vertical="center"/>
    </xf>
    <xf numFmtId="0" fontId="0" fillId="0" borderId="12" xfId="0" applyBorder="1" applyAlignment="1">
      <alignment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9" fillId="0" borderId="30" xfId="0" applyFont="1" applyBorder="1" applyAlignment="1" applyProtection="1">
      <alignment horizontal="left" indent="1"/>
      <protection/>
    </xf>
    <xf numFmtId="0" fontId="9" fillId="0" borderId="10" xfId="0" applyFont="1" applyBorder="1" applyAlignment="1" applyProtection="1">
      <alignment horizontal="left" indent="1"/>
      <protection/>
    </xf>
    <xf numFmtId="0" fontId="9" fillId="0" borderId="10" xfId="0" applyFont="1" applyBorder="1" applyAlignment="1" applyProtection="1">
      <alignment horizontal="left" wrapText="1" indent="1"/>
      <protection/>
    </xf>
    <xf numFmtId="0" fontId="10" fillId="0" borderId="14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21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>
      <alignment vertical="center"/>
    </xf>
    <xf numFmtId="0" fontId="9" fillId="0" borderId="26" xfId="0" applyFont="1" applyBorder="1" applyAlignment="1" applyProtection="1">
      <alignment horizontal="left" indent="1"/>
      <protection/>
    </xf>
    <xf numFmtId="0" fontId="9" fillId="0" borderId="27" xfId="0" applyFont="1" applyBorder="1" applyAlignment="1" applyProtection="1">
      <alignment horizontal="left" indent="1"/>
      <protection/>
    </xf>
    <xf numFmtId="0" fontId="9" fillId="0" borderId="27" xfId="0" applyFont="1" applyBorder="1" applyAlignment="1" applyProtection="1">
      <alignment horizontal="left" wrapText="1" indent="1"/>
      <protection/>
    </xf>
    <xf numFmtId="0" fontId="10" fillId="0" borderId="29" xfId="0" applyFont="1" applyBorder="1" applyAlignment="1">
      <alignment/>
    </xf>
    <xf numFmtId="0" fontId="10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173" fontId="11" fillId="0" borderId="23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173" fontId="11" fillId="0" borderId="21" xfId="0" applyNumberFormat="1" applyFont="1" applyBorder="1" applyAlignment="1">
      <alignment horizontal="center" vertical="center"/>
    </xf>
    <xf numFmtId="173" fontId="11" fillId="0" borderId="14" xfId="0" applyNumberFormat="1" applyFont="1" applyBorder="1" applyAlignment="1">
      <alignment horizontal="center"/>
    </xf>
    <xf numFmtId="173" fontId="11" fillId="0" borderId="30" xfId="0" applyNumberFormat="1" applyFont="1" applyBorder="1" applyAlignment="1">
      <alignment horizontal="center"/>
    </xf>
    <xf numFmtId="173" fontId="11" fillId="0" borderId="20" xfId="0" applyNumberFormat="1" applyFont="1" applyBorder="1" applyAlignment="1">
      <alignment horizontal="center"/>
    </xf>
    <xf numFmtId="173" fontId="11" fillId="0" borderId="10" xfId="0" applyNumberFormat="1" applyFont="1" applyBorder="1" applyAlignment="1">
      <alignment horizontal="center"/>
    </xf>
    <xf numFmtId="173" fontId="11" fillId="0" borderId="21" xfId="0" applyNumberFormat="1" applyFont="1" applyBorder="1" applyAlignment="1">
      <alignment horizontal="center"/>
    </xf>
    <xf numFmtId="173" fontId="11" fillId="0" borderId="32" xfId="0" applyNumberFormat="1" applyFont="1" applyBorder="1" applyAlignment="1">
      <alignment horizontal="center"/>
    </xf>
    <xf numFmtId="173" fontId="13" fillId="0" borderId="10" xfId="0" applyNumberFormat="1" applyFont="1" applyBorder="1" applyAlignment="1">
      <alignment horizontal="center"/>
    </xf>
    <xf numFmtId="173" fontId="13" fillId="0" borderId="21" xfId="0" applyNumberFormat="1" applyFont="1" applyBorder="1" applyAlignment="1">
      <alignment horizontal="center"/>
    </xf>
    <xf numFmtId="173" fontId="11" fillId="0" borderId="11" xfId="0" applyNumberFormat="1" applyFont="1" applyBorder="1" applyAlignment="1">
      <alignment horizontal="center"/>
    </xf>
    <xf numFmtId="173" fontId="11" fillId="0" borderId="22" xfId="0" applyNumberFormat="1" applyFont="1" applyBorder="1" applyAlignment="1">
      <alignment horizontal="center"/>
    </xf>
    <xf numFmtId="173" fontId="11" fillId="0" borderId="33" xfId="0" applyNumberFormat="1" applyFont="1" applyBorder="1" applyAlignment="1">
      <alignment horizontal="center"/>
    </xf>
    <xf numFmtId="173" fontId="11" fillId="0" borderId="34" xfId="0" applyNumberFormat="1" applyFont="1" applyBorder="1" applyAlignment="1">
      <alignment horizontal="center"/>
    </xf>
    <xf numFmtId="173" fontId="11" fillId="0" borderId="17" xfId="0" applyNumberFormat="1" applyFont="1" applyBorder="1" applyAlignment="1">
      <alignment horizontal="center"/>
    </xf>
    <xf numFmtId="173" fontId="11" fillId="0" borderId="12" xfId="0" applyNumberFormat="1" applyFont="1" applyBorder="1" applyAlignment="1">
      <alignment horizontal="center"/>
    </xf>
    <xf numFmtId="173" fontId="11" fillId="0" borderId="18" xfId="0" applyNumberFormat="1" applyFont="1" applyBorder="1" applyAlignment="1">
      <alignment horizontal="center"/>
    </xf>
    <xf numFmtId="173" fontId="11" fillId="0" borderId="26" xfId="0" applyNumberFormat="1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29" xfId="0" applyNumberFormat="1" applyFont="1" applyBorder="1" applyAlignment="1">
      <alignment horizontal="center"/>
    </xf>
    <xf numFmtId="173" fontId="11" fillId="0" borderId="23" xfId="0" applyNumberFormat="1" applyFont="1" applyBorder="1" applyAlignment="1">
      <alignment horizontal="center"/>
    </xf>
    <xf numFmtId="173" fontId="11" fillId="0" borderId="3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73" fontId="11" fillId="0" borderId="35" xfId="0" applyNumberFormat="1" applyFont="1" applyBorder="1" applyAlignment="1">
      <alignment horizontal="center"/>
    </xf>
    <xf numFmtId="173" fontId="11" fillId="0" borderId="28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73" fontId="11" fillId="0" borderId="35" xfId="0" applyNumberFormat="1" applyFont="1" applyBorder="1" applyAlignment="1">
      <alignment horizontal="center" vertical="center"/>
    </xf>
    <xf numFmtId="173" fontId="11" fillId="0" borderId="27" xfId="0" applyNumberFormat="1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/>
    </xf>
    <xf numFmtId="173" fontId="11" fillId="0" borderId="30" xfId="0" applyNumberFormat="1" applyFont="1" applyBorder="1" applyAlignment="1">
      <alignment horizontal="center" vertical="center"/>
    </xf>
    <xf numFmtId="173" fontId="3" fillId="0" borderId="0" xfId="0" applyNumberFormat="1" applyFont="1" applyBorder="1" applyAlignment="1">
      <alignment horizontal="center"/>
    </xf>
    <xf numFmtId="49" fontId="12" fillId="0" borderId="37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3" fillId="0" borderId="37" xfId="0" applyFont="1" applyBorder="1" applyAlignment="1">
      <alignment horizontal="center"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1" fillId="0" borderId="3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02"/>
  <sheetViews>
    <sheetView tabSelected="1" view="pageBreakPreview" zoomScale="80" zoomScaleSheetLayoutView="80" zoomScalePageLayoutView="0" workbookViewId="0" topLeftCell="A1">
      <selection activeCell="P37" sqref="P37"/>
    </sheetView>
  </sheetViews>
  <sheetFormatPr defaultColWidth="9.140625" defaultRowHeight="12.75"/>
  <cols>
    <col min="2" max="2" width="55.00390625" style="0" customWidth="1"/>
    <col min="3" max="3" width="13.7109375" style="0" customWidth="1"/>
    <col min="4" max="4" width="14.421875" style="0" customWidth="1"/>
    <col min="5" max="6" width="13.421875" style="0" customWidth="1"/>
    <col min="7" max="7" width="13.8515625" style="0" customWidth="1"/>
    <col min="8" max="8" width="14.8515625" style="0" customWidth="1"/>
    <col min="9" max="9" width="13.7109375" style="0" customWidth="1"/>
    <col min="10" max="11" width="13.00390625" style="0" customWidth="1"/>
    <col min="12" max="12" width="15.28125" style="0" customWidth="1"/>
    <col min="13" max="13" width="14.421875" style="0" customWidth="1"/>
    <col min="14" max="14" width="13.421875" style="0" customWidth="1"/>
    <col min="15" max="15" width="13.140625" style="0" customWidth="1"/>
    <col min="16" max="16" width="12.140625" style="0" customWidth="1"/>
  </cols>
  <sheetData>
    <row r="3" spans="4:12" ht="18" customHeight="1">
      <c r="D3" s="96" t="s">
        <v>34</v>
      </c>
      <c r="E3" s="96"/>
      <c r="F3" s="96"/>
      <c r="G3" s="96"/>
      <c r="H3" s="96"/>
      <c r="I3" s="96"/>
      <c r="J3" s="96"/>
      <c r="K3" s="96"/>
      <c r="L3" s="96"/>
    </row>
    <row r="4" spans="4:12" ht="12.75" customHeight="1">
      <c r="D4" s="96"/>
      <c r="E4" s="96"/>
      <c r="F4" s="96"/>
      <c r="G4" s="96"/>
      <c r="H4" s="96"/>
      <c r="I4" s="96"/>
      <c r="J4" s="96"/>
      <c r="K4" s="96"/>
      <c r="L4" s="96"/>
    </row>
    <row r="5" spans="4:12" ht="12.75">
      <c r="D5" s="96"/>
      <c r="E5" s="96"/>
      <c r="F5" s="96"/>
      <c r="G5" s="96"/>
      <c r="H5" s="96"/>
      <c r="I5" s="96"/>
      <c r="J5" s="96"/>
      <c r="K5" s="96"/>
      <c r="L5" s="96"/>
    </row>
    <row r="6" spans="3:12" ht="12" customHeight="1">
      <c r="C6" s="22"/>
      <c r="D6" s="96"/>
      <c r="E6" s="96"/>
      <c r="F6" s="96"/>
      <c r="G6" s="96"/>
      <c r="H6" s="96"/>
      <c r="I6" s="96"/>
      <c r="J6" s="96"/>
      <c r="K6" s="96"/>
      <c r="L6" s="96"/>
    </row>
    <row r="7" spans="5:13" ht="35.25" customHeight="1" thickBot="1">
      <c r="E7" s="97" t="s">
        <v>15</v>
      </c>
      <c r="F7" s="98"/>
      <c r="G7" s="98"/>
      <c r="H7" s="98"/>
      <c r="M7" s="23" t="s">
        <v>31</v>
      </c>
    </row>
    <row r="8" spans="1:16" ht="39" customHeight="1" thickBot="1">
      <c r="A8" s="17" t="s">
        <v>1</v>
      </c>
      <c r="B8" s="13" t="s">
        <v>3</v>
      </c>
      <c r="C8" s="7">
        <v>2002</v>
      </c>
      <c r="D8" s="8">
        <v>2003</v>
      </c>
      <c r="E8" s="9">
        <v>2004</v>
      </c>
      <c r="F8" s="10">
        <v>2005</v>
      </c>
      <c r="G8" s="11">
        <v>2006</v>
      </c>
      <c r="H8" s="40">
        <v>2007</v>
      </c>
      <c r="I8" s="3">
        <v>2008</v>
      </c>
      <c r="J8" s="4">
        <v>2009</v>
      </c>
      <c r="K8" s="3">
        <v>2010</v>
      </c>
      <c r="L8" s="3">
        <v>2011</v>
      </c>
      <c r="M8" s="3">
        <v>2012</v>
      </c>
      <c r="N8" s="20">
        <v>2013</v>
      </c>
      <c r="O8" s="26">
        <v>2014</v>
      </c>
      <c r="P8" s="74">
        <v>2015</v>
      </c>
    </row>
    <row r="9" spans="1:16" ht="57" customHeight="1">
      <c r="A9" s="18">
        <v>701</v>
      </c>
      <c r="B9" s="14" t="s">
        <v>4</v>
      </c>
      <c r="C9" s="55">
        <v>392.2</v>
      </c>
      <c r="D9" s="55">
        <v>461.1</v>
      </c>
      <c r="E9" s="56">
        <v>480.1</v>
      </c>
      <c r="F9" s="55">
        <v>524.1</v>
      </c>
      <c r="G9" s="56">
        <v>680.8</v>
      </c>
      <c r="H9" s="55">
        <v>544</v>
      </c>
      <c r="I9" s="55">
        <v>1510.1</v>
      </c>
      <c r="J9" s="56">
        <v>1744.6</v>
      </c>
      <c r="K9" s="55">
        <v>910.6</v>
      </c>
      <c r="L9" s="56">
        <v>900.7</v>
      </c>
      <c r="M9" s="55">
        <v>939</v>
      </c>
      <c r="N9" s="56">
        <v>925</v>
      </c>
      <c r="O9" s="69">
        <v>990.8</v>
      </c>
      <c r="P9" s="55">
        <v>1086.6</v>
      </c>
    </row>
    <row r="10" spans="1:16" ht="35.25" customHeight="1">
      <c r="A10" s="1">
        <v>702</v>
      </c>
      <c r="B10" s="15" t="s">
        <v>5</v>
      </c>
      <c r="C10" s="57">
        <f>48804/1000</f>
        <v>48.804</v>
      </c>
      <c r="D10" s="57">
        <v>61.2</v>
      </c>
      <c r="E10" s="58">
        <v>160.4</v>
      </c>
      <c r="F10" s="57">
        <v>396</v>
      </c>
      <c r="G10" s="58">
        <v>722.2</v>
      </c>
      <c r="H10" s="57">
        <v>1502.9</v>
      </c>
      <c r="I10" s="57">
        <v>1552</v>
      </c>
      <c r="J10" s="58">
        <v>871.7</v>
      </c>
      <c r="K10" s="57">
        <v>675.8</v>
      </c>
      <c r="L10" s="58">
        <v>720.6</v>
      </c>
      <c r="M10" s="57">
        <v>717.9</v>
      </c>
      <c r="N10" s="58">
        <v>636.6</v>
      </c>
      <c r="O10" s="70">
        <v>646.5</v>
      </c>
      <c r="P10" s="57">
        <v>660.9</v>
      </c>
    </row>
    <row r="11" spans="1:16" ht="45.75" customHeight="1">
      <c r="A11" s="1">
        <v>703</v>
      </c>
      <c r="B11" s="15" t="s">
        <v>6</v>
      </c>
      <c r="C11" s="57">
        <v>85.8</v>
      </c>
      <c r="D11" s="57">
        <v>113.6</v>
      </c>
      <c r="E11" s="58">
        <v>272.2</v>
      </c>
      <c r="F11" s="57">
        <v>286.6</v>
      </c>
      <c r="G11" s="58">
        <v>382.7</v>
      </c>
      <c r="H11" s="57">
        <v>725.3</v>
      </c>
      <c r="I11" s="57">
        <v>1010.6</v>
      </c>
      <c r="J11" s="58">
        <v>882.6</v>
      </c>
      <c r="K11" s="57">
        <v>865.7</v>
      </c>
      <c r="L11" s="58">
        <v>880.5</v>
      </c>
      <c r="M11" s="57">
        <v>909.4</v>
      </c>
      <c r="N11" s="58">
        <v>907.3</v>
      </c>
      <c r="O11" s="70">
        <v>955.1</v>
      </c>
      <c r="P11" s="57">
        <v>1010.2</v>
      </c>
    </row>
    <row r="12" spans="1:16" ht="40.5" customHeight="1">
      <c r="A12" s="1">
        <v>704</v>
      </c>
      <c r="B12" s="15" t="s">
        <v>7</v>
      </c>
      <c r="C12" s="57">
        <f>59472/1000</f>
        <v>59.472</v>
      </c>
      <c r="D12" s="57">
        <v>87.1</v>
      </c>
      <c r="E12" s="58">
        <v>179.9</v>
      </c>
      <c r="F12" s="57">
        <v>388.8</v>
      </c>
      <c r="G12" s="58">
        <v>474.8</v>
      </c>
      <c r="H12" s="57">
        <v>974.3</v>
      </c>
      <c r="I12" s="57">
        <v>847.7</v>
      </c>
      <c r="J12" s="58">
        <v>1043.6</v>
      </c>
      <c r="K12" s="57">
        <v>1100.7</v>
      </c>
      <c r="L12" s="58">
        <v>1135.6</v>
      </c>
      <c r="M12" s="57">
        <v>1543.2</v>
      </c>
      <c r="N12" s="58">
        <v>1262.1</v>
      </c>
      <c r="O12" s="70">
        <v>1330.5</v>
      </c>
      <c r="P12" s="57">
        <v>1337.3</v>
      </c>
    </row>
    <row r="13" spans="1:16" ht="34.5" customHeight="1">
      <c r="A13" s="1">
        <v>705</v>
      </c>
      <c r="B13" s="15" t="s">
        <v>8</v>
      </c>
      <c r="C13" s="57" t="s">
        <v>2</v>
      </c>
      <c r="D13" s="57" t="s">
        <v>2</v>
      </c>
      <c r="E13" s="58" t="s">
        <v>2</v>
      </c>
      <c r="F13" s="57" t="s">
        <v>2</v>
      </c>
      <c r="G13" s="58" t="s">
        <v>2</v>
      </c>
      <c r="H13" s="57">
        <v>75.4</v>
      </c>
      <c r="I13" s="57">
        <v>87.9</v>
      </c>
      <c r="J13" s="58">
        <v>114.9</v>
      </c>
      <c r="K13" s="57">
        <v>124</v>
      </c>
      <c r="L13" s="58">
        <v>110.8</v>
      </c>
      <c r="M13" s="57">
        <v>88.5</v>
      </c>
      <c r="N13" s="58">
        <v>134.2</v>
      </c>
      <c r="O13" s="70">
        <v>162.9</v>
      </c>
      <c r="P13" s="57">
        <v>133.2</v>
      </c>
    </row>
    <row r="14" spans="1:16" ht="39.75" customHeight="1">
      <c r="A14" s="1">
        <v>706</v>
      </c>
      <c r="B14" s="15" t="s">
        <v>9</v>
      </c>
      <c r="C14" s="57">
        <v>56.8</v>
      </c>
      <c r="D14" s="57">
        <v>60</v>
      </c>
      <c r="E14" s="58">
        <v>140.7</v>
      </c>
      <c r="F14" s="57">
        <v>262.7</v>
      </c>
      <c r="G14" s="58">
        <v>448.5</v>
      </c>
      <c r="H14" s="57">
        <v>497.3</v>
      </c>
      <c r="I14" s="57">
        <v>534.9</v>
      </c>
      <c r="J14" s="58">
        <v>349.7</v>
      </c>
      <c r="K14" s="57">
        <v>544.2</v>
      </c>
      <c r="L14" s="58">
        <v>697</v>
      </c>
      <c r="M14" s="57">
        <v>494.5</v>
      </c>
      <c r="N14" s="58">
        <v>319.8</v>
      </c>
      <c r="O14" s="70">
        <v>323.1</v>
      </c>
      <c r="P14" s="57">
        <v>410.6</v>
      </c>
    </row>
    <row r="15" spans="1:16" ht="36.75" customHeight="1">
      <c r="A15" s="1">
        <v>707</v>
      </c>
      <c r="B15" s="15" t="s">
        <v>10</v>
      </c>
      <c r="C15" s="57">
        <f>59751/1000</f>
        <v>59.751</v>
      </c>
      <c r="D15" s="57">
        <v>29.5</v>
      </c>
      <c r="E15" s="58">
        <v>95.4</v>
      </c>
      <c r="F15" s="57">
        <v>204.2</v>
      </c>
      <c r="G15" s="58">
        <v>225.8</v>
      </c>
      <c r="H15" s="57">
        <v>256.3</v>
      </c>
      <c r="I15" s="57">
        <v>313.1</v>
      </c>
      <c r="J15" s="58">
        <v>363.8</v>
      </c>
      <c r="K15" s="57">
        <v>454.8</v>
      </c>
      <c r="L15" s="58">
        <v>398.8</v>
      </c>
      <c r="M15" s="57">
        <v>416.1</v>
      </c>
      <c r="N15" s="58">
        <v>524.7</v>
      </c>
      <c r="O15" s="70">
        <v>694</v>
      </c>
      <c r="P15" s="57">
        <v>905.9</v>
      </c>
    </row>
    <row r="16" spans="1:16" ht="38.25" customHeight="1">
      <c r="A16" s="1">
        <v>708</v>
      </c>
      <c r="B16" s="15" t="s">
        <v>11</v>
      </c>
      <c r="C16" s="57">
        <f>48054/1000</f>
        <v>48.054</v>
      </c>
      <c r="D16" s="57">
        <v>49.7</v>
      </c>
      <c r="E16" s="58">
        <v>85.7</v>
      </c>
      <c r="F16" s="57">
        <v>107.6</v>
      </c>
      <c r="G16" s="58">
        <v>139.1</v>
      </c>
      <c r="H16" s="57">
        <v>177.2</v>
      </c>
      <c r="I16" s="57">
        <v>202.1</v>
      </c>
      <c r="J16" s="58">
        <v>239.5</v>
      </c>
      <c r="K16" s="57">
        <v>312.2</v>
      </c>
      <c r="L16" s="58">
        <v>409.6</v>
      </c>
      <c r="M16" s="57">
        <v>395.6</v>
      </c>
      <c r="N16" s="58">
        <v>329.2</v>
      </c>
      <c r="O16" s="70">
        <v>392.6</v>
      </c>
      <c r="P16" s="57">
        <v>573.4</v>
      </c>
    </row>
    <row r="17" spans="1:16" ht="39.75" customHeight="1">
      <c r="A17" s="1">
        <v>709</v>
      </c>
      <c r="B17" s="41" t="s">
        <v>12</v>
      </c>
      <c r="C17" s="57">
        <v>150.6</v>
      </c>
      <c r="D17" s="57">
        <v>164.1</v>
      </c>
      <c r="E17" s="58">
        <v>286.3</v>
      </c>
      <c r="F17" s="57">
        <v>288.7</v>
      </c>
      <c r="G17" s="58">
        <v>413.8</v>
      </c>
      <c r="H17" s="57">
        <v>458.2</v>
      </c>
      <c r="I17" s="57">
        <v>553.8</v>
      </c>
      <c r="J17" s="58">
        <v>579.6</v>
      </c>
      <c r="K17" s="57">
        <v>611.7</v>
      </c>
      <c r="L17" s="58">
        <v>656.4</v>
      </c>
      <c r="M17" s="57">
        <v>757.7</v>
      </c>
      <c r="N17" s="58">
        <v>825.5</v>
      </c>
      <c r="O17" s="70">
        <v>933</v>
      </c>
      <c r="P17" s="57">
        <v>1074</v>
      </c>
    </row>
    <row r="18" spans="1:16" ht="38.25" customHeight="1" thickBot="1">
      <c r="A18" s="2">
        <v>710</v>
      </c>
      <c r="B18" s="16" t="s">
        <v>13</v>
      </c>
      <c r="C18" s="54">
        <v>299.7</v>
      </c>
      <c r="D18" s="54">
        <v>342.5</v>
      </c>
      <c r="E18" s="63">
        <v>477.9</v>
      </c>
      <c r="F18" s="54">
        <v>627.5</v>
      </c>
      <c r="G18" s="63">
        <v>690.1</v>
      </c>
      <c r="H18" s="54">
        <v>640.2</v>
      </c>
      <c r="I18" s="54">
        <v>323</v>
      </c>
      <c r="J18" s="63">
        <v>459.8</v>
      </c>
      <c r="K18" s="54">
        <v>1421.4</v>
      </c>
      <c r="L18" s="63">
        <v>1551.8</v>
      </c>
      <c r="M18" s="54">
        <v>1732.3</v>
      </c>
      <c r="N18" s="63">
        <v>1999.2</v>
      </c>
      <c r="O18" s="78">
        <v>2384.8</v>
      </c>
      <c r="P18" s="57">
        <v>2467.3</v>
      </c>
    </row>
    <row r="19" spans="1:16" ht="51.75" customHeight="1" thickBot="1">
      <c r="A19" s="6"/>
      <c r="B19" s="12" t="s">
        <v>14</v>
      </c>
      <c r="C19" s="67">
        <f>SUM(C9:C12,C14:C18)</f>
        <v>1201.1809999999998</v>
      </c>
      <c r="D19" s="67">
        <f>SUM(D9:D12,D14:D18)</f>
        <v>1368.8000000000002</v>
      </c>
      <c r="E19" s="68">
        <f>SUM(E9:E12,E14:E18)</f>
        <v>2178.6000000000004</v>
      </c>
      <c r="F19" s="67">
        <f>SUM(F9:F12,F14:F18)</f>
        <v>3086.2</v>
      </c>
      <c r="G19" s="68">
        <f>SUM(G9:G12,G14:G18)</f>
        <v>4177.8</v>
      </c>
      <c r="H19" s="67">
        <f aca="true" t="shared" si="0" ref="H19:M19">SUM(H9:H18)</f>
        <v>5851.099999999999</v>
      </c>
      <c r="I19" s="67">
        <f t="shared" si="0"/>
        <v>6935.2</v>
      </c>
      <c r="J19" s="68">
        <f t="shared" si="0"/>
        <v>6649.8</v>
      </c>
      <c r="K19" s="67">
        <f t="shared" si="0"/>
        <v>7021.1</v>
      </c>
      <c r="L19" s="68">
        <f t="shared" si="0"/>
        <v>7461.800000000001</v>
      </c>
      <c r="M19" s="67">
        <f t="shared" si="0"/>
        <v>7994.200000000001</v>
      </c>
      <c r="N19" s="68">
        <f>SUM(N9:N18)</f>
        <v>7863.5999999999985</v>
      </c>
      <c r="O19" s="66">
        <f>SUM(O9:O18)</f>
        <v>8813.300000000001</v>
      </c>
      <c r="P19" s="66">
        <f>SUM(P9:P18)</f>
        <v>9659.4</v>
      </c>
    </row>
    <row r="20" spans="2:14" ht="102" customHeight="1">
      <c r="B20" s="19" t="s">
        <v>16</v>
      </c>
      <c r="C20" s="22"/>
      <c r="D20" s="22"/>
      <c r="E20" s="22"/>
      <c r="F20" s="22"/>
      <c r="G20" s="22"/>
      <c r="H20" s="21"/>
      <c r="I20" s="21"/>
      <c r="J20" s="25"/>
      <c r="K20" s="25"/>
      <c r="L20" s="25"/>
      <c r="M20" s="25"/>
      <c r="N20" s="25"/>
    </row>
    <row r="21" spans="3:11" ht="50.25" customHeight="1">
      <c r="C21" s="21"/>
      <c r="D21" s="22" t="s">
        <v>33</v>
      </c>
      <c r="E21" s="22"/>
      <c r="F21" s="22"/>
      <c r="G21" s="22"/>
      <c r="H21" s="22"/>
      <c r="I21" s="22"/>
      <c r="J21" s="21"/>
      <c r="K21" s="21"/>
    </row>
    <row r="22" spans="3:11" ht="36" customHeight="1">
      <c r="C22" s="93" t="s">
        <v>0</v>
      </c>
      <c r="D22" s="93"/>
      <c r="E22" s="93"/>
      <c r="F22" s="93"/>
      <c r="G22" s="93"/>
      <c r="H22" s="93"/>
      <c r="I22" s="93"/>
      <c r="J22" s="93"/>
      <c r="K22" s="93"/>
    </row>
    <row r="23" spans="4:13" ht="24.75" customHeight="1" thickBot="1">
      <c r="D23" s="94" t="s">
        <v>15</v>
      </c>
      <c r="E23" s="94"/>
      <c r="F23" s="94"/>
      <c r="G23" s="94"/>
      <c r="H23" s="94"/>
      <c r="I23" s="94"/>
      <c r="J23" s="94"/>
      <c r="M23" s="24" t="s">
        <v>31</v>
      </c>
    </row>
    <row r="24" spans="1:16" ht="37.5" customHeight="1" thickBot="1">
      <c r="A24" s="17" t="s">
        <v>1</v>
      </c>
      <c r="B24" s="13" t="s">
        <v>3</v>
      </c>
      <c r="C24" s="7">
        <v>2002</v>
      </c>
      <c r="D24" s="8">
        <v>2003</v>
      </c>
      <c r="E24" s="9">
        <v>2004</v>
      </c>
      <c r="F24" s="10">
        <v>2005</v>
      </c>
      <c r="G24" s="49">
        <v>2006</v>
      </c>
      <c r="H24" s="20">
        <v>2007</v>
      </c>
      <c r="I24" s="4">
        <v>2008</v>
      </c>
      <c r="J24" s="4">
        <v>2009</v>
      </c>
      <c r="K24" s="4">
        <v>2010</v>
      </c>
      <c r="L24" s="4">
        <v>2011</v>
      </c>
      <c r="M24" s="4">
        <v>2012</v>
      </c>
      <c r="N24" s="4">
        <v>2013</v>
      </c>
      <c r="O24" s="27">
        <v>2014</v>
      </c>
      <c r="P24" s="74">
        <v>2015</v>
      </c>
    </row>
    <row r="25" spans="1:16" ht="56.25" customHeight="1">
      <c r="A25" s="18">
        <v>701</v>
      </c>
      <c r="B25" s="14" t="s">
        <v>4</v>
      </c>
      <c r="C25" s="55">
        <f>(63889+220510)/1000</f>
        <v>284.399</v>
      </c>
      <c r="D25" s="56">
        <v>347.2</v>
      </c>
      <c r="E25" s="55">
        <v>507.1</v>
      </c>
      <c r="F25" s="56">
        <f>(251052+316484)/1000</f>
        <v>567.536</v>
      </c>
      <c r="G25" s="55">
        <f>(377304+356506)/1000</f>
        <v>733.81</v>
      </c>
      <c r="H25" s="56">
        <v>595.8</v>
      </c>
      <c r="I25" s="55">
        <v>1363.1</v>
      </c>
      <c r="J25" s="56">
        <v>1577</v>
      </c>
      <c r="K25" s="55">
        <v>1800.6</v>
      </c>
      <c r="L25" s="56">
        <v>1919.3</v>
      </c>
      <c r="M25" s="55">
        <v>1965.5</v>
      </c>
      <c r="N25" s="56">
        <v>1726.8</v>
      </c>
      <c r="O25" s="69">
        <v>1776.1</v>
      </c>
      <c r="P25" s="55">
        <v>2050.3</v>
      </c>
    </row>
    <row r="26" spans="1:16" ht="42.75" customHeight="1">
      <c r="A26" s="1">
        <v>702</v>
      </c>
      <c r="B26" s="15" t="s">
        <v>5</v>
      </c>
      <c r="C26" s="57">
        <f>47955/1000</f>
        <v>47.955</v>
      </c>
      <c r="D26" s="58">
        <v>60.4</v>
      </c>
      <c r="E26" s="57">
        <v>158.8</v>
      </c>
      <c r="F26" s="58">
        <v>389.3</v>
      </c>
      <c r="G26" s="57">
        <v>720.1</v>
      </c>
      <c r="H26" s="58">
        <v>1500.3</v>
      </c>
      <c r="I26" s="57">
        <v>1548.4</v>
      </c>
      <c r="J26" s="58">
        <v>867.7</v>
      </c>
      <c r="K26" s="57">
        <v>671.2</v>
      </c>
      <c r="L26" s="58">
        <v>715.5</v>
      </c>
      <c r="M26" s="57">
        <v>712</v>
      </c>
      <c r="N26" s="58">
        <v>630.3</v>
      </c>
      <c r="O26" s="70">
        <v>639.6</v>
      </c>
      <c r="P26" s="57">
        <v>654.2</v>
      </c>
    </row>
    <row r="27" spans="1:16" ht="37.5" customHeight="1">
      <c r="A27" s="1">
        <v>703</v>
      </c>
      <c r="B27" s="15" t="s">
        <v>6</v>
      </c>
      <c r="C27" s="57">
        <v>80</v>
      </c>
      <c r="D27" s="58">
        <v>107.6</v>
      </c>
      <c r="E27" s="57">
        <v>237.4</v>
      </c>
      <c r="F27" s="58">
        <v>267.6</v>
      </c>
      <c r="G27" s="57">
        <v>369</v>
      </c>
      <c r="H27" s="58">
        <v>684.5</v>
      </c>
      <c r="I27" s="57">
        <v>983.5</v>
      </c>
      <c r="J27" s="58">
        <v>853.1</v>
      </c>
      <c r="K27" s="57">
        <v>832.7</v>
      </c>
      <c r="L27" s="58">
        <v>843.6</v>
      </c>
      <c r="M27" s="57">
        <v>861.6</v>
      </c>
      <c r="N27" s="58">
        <v>860</v>
      </c>
      <c r="O27" s="70">
        <v>905.8</v>
      </c>
      <c r="P27" s="57">
        <v>961</v>
      </c>
    </row>
    <row r="28" spans="1:16" ht="45.75" customHeight="1">
      <c r="A28" s="1">
        <v>704</v>
      </c>
      <c r="B28" s="15" t="s">
        <v>7</v>
      </c>
      <c r="C28" s="57">
        <f>55560/1000</f>
        <v>55.56</v>
      </c>
      <c r="D28" s="58">
        <v>83.4</v>
      </c>
      <c r="E28" s="57">
        <v>173</v>
      </c>
      <c r="F28" s="58">
        <v>384.7</v>
      </c>
      <c r="G28" s="57">
        <v>471.1</v>
      </c>
      <c r="H28" s="58">
        <v>704.6</v>
      </c>
      <c r="I28" s="57">
        <v>571.5</v>
      </c>
      <c r="J28" s="58">
        <v>767.4</v>
      </c>
      <c r="K28" s="57">
        <v>777.6</v>
      </c>
      <c r="L28" s="58">
        <v>895.5</v>
      </c>
      <c r="M28" s="57">
        <v>958.5</v>
      </c>
      <c r="N28" s="59">
        <v>907.2</v>
      </c>
      <c r="O28" s="70">
        <v>1006.7</v>
      </c>
      <c r="P28" s="57">
        <v>950.3</v>
      </c>
    </row>
    <row r="29" spans="1:16" ht="36" customHeight="1">
      <c r="A29" s="1">
        <v>705</v>
      </c>
      <c r="B29" s="15" t="s">
        <v>8</v>
      </c>
      <c r="C29" s="57" t="s">
        <v>2</v>
      </c>
      <c r="D29" s="58" t="s">
        <v>2</v>
      </c>
      <c r="E29" s="57" t="s">
        <v>2</v>
      </c>
      <c r="F29" s="58" t="s">
        <v>2</v>
      </c>
      <c r="G29" s="57" t="s">
        <v>2</v>
      </c>
      <c r="H29" s="58">
        <v>25.8</v>
      </c>
      <c r="I29" s="57">
        <v>21.7</v>
      </c>
      <c r="J29" s="58">
        <v>28.7</v>
      </c>
      <c r="K29" s="57">
        <v>18</v>
      </c>
      <c r="L29" s="58">
        <v>24.7</v>
      </c>
      <c r="M29" s="57">
        <v>21.8</v>
      </c>
      <c r="N29" s="58">
        <v>25.8</v>
      </c>
      <c r="O29" s="70">
        <v>37.5</v>
      </c>
      <c r="P29" s="57">
        <v>44.8</v>
      </c>
    </row>
    <row r="30" spans="1:16" ht="43.5" customHeight="1">
      <c r="A30" s="1">
        <v>706</v>
      </c>
      <c r="B30" s="15" t="s">
        <v>9</v>
      </c>
      <c r="C30" s="60">
        <f>4261/1000</f>
        <v>4.261</v>
      </c>
      <c r="D30" s="61">
        <v>3.1</v>
      </c>
      <c r="E30" s="60">
        <v>2.8</v>
      </c>
      <c r="F30" s="61">
        <v>0</v>
      </c>
      <c r="G30" s="57">
        <v>0</v>
      </c>
      <c r="H30" s="58">
        <v>0</v>
      </c>
      <c r="I30" s="57">
        <v>47.1</v>
      </c>
      <c r="J30" s="58">
        <v>2.3</v>
      </c>
      <c r="K30" s="57">
        <v>23.6</v>
      </c>
      <c r="L30" s="58">
        <v>35.5</v>
      </c>
      <c r="M30" s="57">
        <v>52.5</v>
      </c>
      <c r="N30" s="58">
        <v>37.8</v>
      </c>
      <c r="O30" s="70">
        <v>54.4</v>
      </c>
      <c r="P30" s="57">
        <v>48.4</v>
      </c>
    </row>
    <row r="31" spans="1:16" ht="45.75" customHeight="1">
      <c r="A31" s="1">
        <v>707</v>
      </c>
      <c r="B31" s="15" t="s">
        <v>10</v>
      </c>
      <c r="C31" s="57">
        <f>39850/1000</f>
        <v>39.85</v>
      </c>
      <c r="D31" s="58">
        <v>10.3</v>
      </c>
      <c r="E31" s="57">
        <v>54.8</v>
      </c>
      <c r="F31" s="58">
        <v>165.3</v>
      </c>
      <c r="G31" s="57">
        <v>205.5</v>
      </c>
      <c r="H31" s="58">
        <v>240.6</v>
      </c>
      <c r="I31" s="57">
        <v>283.9</v>
      </c>
      <c r="J31" s="58">
        <v>331.6</v>
      </c>
      <c r="K31" s="57">
        <v>415</v>
      </c>
      <c r="L31" s="58">
        <v>362.5</v>
      </c>
      <c r="M31" s="57">
        <v>373.8</v>
      </c>
      <c r="N31" s="58">
        <v>481.3</v>
      </c>
      <c r="O31" s="70">
        <v>652.9</v>
      </c>
      <c r="P31" s="57">
        <v>855.1</v>
      </c>
    </row>
    <row r="32" spans="1:16" ht="42" customHeight="1">
      <c r="A32" s="1">
        <v>708</v>
      </c>
      <c r="B32" s="15" t="s">
        <v>11</v>
      </c>
      <c r="C32" s="60">
        <v>24.7</v>
      </c>
      <c r="D32" s="61">
        <v>25</v>
      </c>
      <c r="E32" s="60">
        <v>39.2</v>
      </c>
      <c r="F32" s="61">
        <v>41.7</v>
      </c>
      <c r="G32" s="57">
        <v>71.9</v>
      </c>
      <c r="H32" s="58">
        <v>94.2</v>
      </c>
      <c r="I32" s="57">
        <v>102.1</v>
      </c>
      <c r="J32" s="58">
        <v>137.3</v>
      </c>
      <c r="K32" s="57">
        <v>165.7</v>
      </c>
      <c r="L32" s="58">
        <v>156.5</v>
      </c>
      <c r="M32" s="57">
        <v>196.1</v>
      </c>
      <c r="N32" s="58">
        <v>144.6</v>
      </c>
      <c r="O32" s="70">
        <v>190.3</v>
      </c>
      <c r="P32" s="57">
        <v>222.6</v>
      </c>
    </row>
    <row r="33" spans="1:16" ht="43.5" customHeight="1">
      <c r="A33" s="1">
        <v>709</v>
      </c>
      <c r="B33" s="15" t="s">
        <v>12</v>
      </c>
      <c r="C33" s="57">
        <v>37</v>
      </c>
      <c r="D33" s="58">
        <v>41</v>
      </c>
      <c r="E33" s="57">
        <v>65.3</v>
      </c>
      <c r="F33" s="58">
        <v>77.7</v>
      </c>
      <c r="G33" s="57">
        <v>348.4</v>
      </c>
      <c r="H33" s="58">
        <v>384</v>
      </c>
      <c r="I33" s="57">
        <v>420.5</v>
      </c>
      <c r="J33" s="58">
        <v>459.6</v>
      </c>
      <c r="K33" s="62">
        <v>504.1</v>
      </c>
      <c r="L33" s="58">
        <v>564.9</v>
      </c>
      <c r="M33" s="57">
        <v>652.5</v>
      </c>
      <c r="N33" s="58">
        <v>682.6</v>
      </c>
      <c r="O33" s="70">
        <v>739.7</v>
      </c>
      <c r="P33" s="57">
        <v>833.9</v>
      </c>
    </row>
    <row r="34" spans="1:16" ht="48" customHeight="1" thickBot="1">
      <c r="A34" s="2">
        <v>710</v>
      </c>
      <c r="B34" s="16" t="s">
        <v>13</v>
      </c>
      <c r="C34" s="54">
        <f>266985/1000</f>
        <v>266.985</v>
      </c>
      <c r="D34" s="63">
        <v>287.8</v>
      </c>
      <c r="E34" s="54">
        <v>456.8</v>
      </c>
      <c r="F34" s="63">
        <v>529.1</v>
      </c>
      <c r="G34" s="54">
        <v>622.7</v>
      </c>
      <c r="H34" s="63">
        <v>777.6</v>
      </c>
      <c r="I34" s="54">
        <v>1106.4</v>
      </c>
      <c r="J34" s="63">
        <v>1249.6</v>
      </c>
      <c r="K34" s="64">
        <v>1278.2</v>
      </c>
      <c r="L34" s="63">
        <v>1447.9</v>
      </c>
      <c r="M34" s="64">
        <v>1575.5</v>
      </c>
      <c r="N34" s="63">
        <v>1816.8</v>
      </c>
      <c r="O34" s="71">
        <v>2174.9</v>
      </c>
      <c r="P34" s="57">
        <v>2217.6</v>
      </c>
    </row>
    <row r="35" spans="1:16" ht="43.5" customHeight="1" thickBot="1">
      <c r="A35" s="6"/>
      <c r="B35" s="29" t="s">
        <v>14</v>
      </c>
      <c r="C35" s="65">
        <f>SUM(C25:C28,C30:C34)</f>
        <v>840.71</v>
      </c>
      <c r="D35" s="66">
        <f>SUM(D25:D28,D30:D34)</f>
        <v>965.8</v>
      </c>
      <c r="E35" s="67">
        <f>SUM(E25:E28,E30:E34)</f>
        <v>1695.2</v>
      </c>
      <c r="F35" s="67">
        <f>SUM(F25:F28,F31:F34)</f>
        <v>2422.936</v>
      </c>
      <c r="G35" s="67">
        <f>SUM(G25:G28,G31:G34)</f>
        <v>3542.51</v>
      </c>
      <c r="H35" s="67">
        <f aca="true" t="shared" si="1" ref="H35:P35">SUM(H25:H34)</f>
        <v>5007.4</v>
      </c>
      <c r="I35" s="67">
        <f t="shared" si="1"/>
        <v>6448.200000000001</v>
      </c>
      <c r="J35" s="68">
        <f t="shared" si="1"/>
        <v>6274.300000000001</v>
      </c>
      <c r="K35" s="67">
        <f>SUM(K25:K34)</f>
        <v>6486.700000000001</v>
      </c>
      <c r="L35" s="68">
        <f t="shared" si="1"/>
        <v>6965.9</v>
      </c>
      <c r="M35" s="67">
        <f t="shared" si="1"/>
        <v>7369.800000000001</v>
      </c>
      <c r="N35" s="67">
        <f t="shared" si="1"/>
        <v>7313.200000000002</v>
      </c>
      <c r="O35" s="66">
        <f t="shared" si="1"/>
        <v>8177.9</v>
      </c>
      <c r="P35" s="66">
        <f t="shared" si="1"/>
        <v>8838.2</v>
      </c>
    </row>
    <row r="36" spans="2:16" ht="102" customHeight="1">
      <c r="B36" s="19" t="s">
        <v>16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48"/>
    </row>
    <row r="37" spans="3:11" ht="89.25" customHeight="1">
      <c r="C37" s="28"/>
      <c r="D37" s="95" t="s">
        <v>17</v>
      </c>
      <c r="E37" s="95"/>
      <c r="F37" s="95"/>
      <c r="G37" s="95"/>
      <c r="H37" s="95"/>
      <c r="I37" s="95"/>
      <c r="J37" s="28"/>
      <c r="K37" s="28"/>
    </row>
    <row r="38" spans="3:14" ht="23.25" customHeight="1" thickBot="1">
      <c r="C38" s="28"/>
      <c r="D38" s="28"/>
      <c r="E38" s="28"/>
      <c r="F38" s="28"/>
      <c r="G38" s="28"/>
      <c r="H38" s="28"/>
      <c r="I38" s="28"/>
      <c r="J38" s="28"/>
      <c r="K38" s="92"/>
      <c r="L38" s="92"/>
      <c r="M38" s="92" t="s">
        <v>32</v>
      </c>
      <c r="N38" s="92"/>
    </row>
    <row r="39" spans="1:16" ht="60.75" customHeight="1" thickBot="1">
      <c r="A39" s="31"/>
      <c r="B39" s="42" t="s">
        <v>30</v>
      </c>
      <c r="C39" s="79">
        <v>2002</v>
      </c>
      <c r="D39" s="80">
        <v>2003</v>
      </c>
      <c r="E39" s="81">
        <v>2004</v>
      </c>
      <c r="F39" s="82">
        <v>2005</v>
      </c>
      <c r="G39" s="83">
        <v>2006</v>
      </c>
      <c r="H39" s="84">
        <v>2007</v>
      </c>
      <c r="I39" s="85">
        <v>2008</v>
      </c>
      <c r="J39" s="85">
        <v>2009</v>
      </c>
      <c r="K39" s="85">
        <v>2010</v>
      </c>
      <c r="L39" s="85">
        <v>2011</v>
      </c>
      <c r="M39" s="85">
        <v>2012</v>
      </c>
      <c r="N39" s="85">
        <v>2013</v>
      </c>
      <c r="O39" s="86">
        <v>2014</v>
      </c>
      <c r="P39" s="89">
        <v>2015</v>
      </c>
    </row>
    <row r="40" spans="1:16" ht="56.25" customHeight="1">
      <c r="A40" s="32">
        <v>701</v>
      </c>
      <c r="B40" s="36" t="s">
        <v>18</v>
      </c>
      <c r="C40" s="50">
        <v>392.2</v>
      </c>
      <c r="D40" s="51">
        <v>461.1</v>
      </c>
      <c r="E40" s="50">
        <v>480.1</v>
      </c>
      <c r="F40" s="51">
        <v>524.1</v>
      </c>
      <c r="G40" s="50">
        <v>680.8</v>
      </c>
      <c r="H40" s="51">
        <v>544</v>
      </c>
      <c r="I40" s="50">
        <v>1510.1</v>
      </c>
      <c r="J40" s="51">
        <v>1744.6</v>
      </c>
      <c r="K40" s="50">
        <v>910.6</v>
      </c>
      <c r="L40" s="51">
        <v>900.7</v>
      </c>
      <c r="M40" s="50">
        <v>939</v>
      </c>
      <c r="N40" s="51">
        <v>925</v>
      </c>
      <c r="O40" s="87">
        <v>990.8</v>
      </c>
      <c r="P40" s="90">
        <v>1086.6</v>
      </c>
    </row>
    <row r="41" spans="1:16" ht="49.5" customHeight="1">
      <c r="A41" s="33">
        <v>702</v>
      </c>
      <c r="B41" s="37" t="s">
        <v>19</v>
      </c>
      <c r="C41" s="52">
        <v>48.804</v>
      </c>
      <c r="D41" s="53">
        <v>61.2</v>
      </c>
      <c r="E41" s="52">
        <v>160.4</v>
      </c>
      <c r="F41" s="53">
        <v>396</v>
      </c>
      <c r="G41" s="52">
        <v>722.2</v>
      </c>
      <c r="H41" s="53">
        <v>1502.9</v>
      </c>
      <c r="I41" s="52">
        <v>1552</v>
      </c>
      <c r="J41" s="53">
        <v>871.7</v>
      </c>
      <c r="K41" s="52">
        <v>675.8</v>
      </c>
      <c r="L41" s="53">
        <v>720.6</v>
      </c>
      <c r="M41" s="52">
        <v>717.9</v>
      </c>
      <c r="N41" s="53">
        <v>636.6</v>
      </c>
      <c r="O41" s="88">
        <v>646.5</v>
      </c>
      <c r="P41" s="52">
        <v>660.9</v>
      </c>
    </row>
    <row r="42" spans="1:16" ht="37.5" customHeight="1">
      <c r="A42" s="33">
        <v>703</v>
      </c>
      <c r="B42" s="37" t="s">
        <v>20</v>
      </c>
      <c r="C42" s="52">
        <v>85.8</v>
      </c>
      <c r="D42" s="53">
        <v>113.6</v>
      </c>
      <c r="E42" s="52">
        <v>272.2</v>
      </c>
      <c r="F42" s="53">
        <v>286.6</v>
      </c>
      <c r="G42" s="52">
        <v>382.7</v>
      </c>
      <c r="H42" s="53">
        <v>725.3</v>
      </c>
      <c r="I42" s="52">
        <v>1010.6</v>
      </c>
      <c r="J42" s="53">
        <v>882.6</v>
      </c>
      <c r="K42" s="52">
        <v>865.7</v>
      </c>
      <c r="L42" s="53">
        <v>880.5</v>
      </c>
      <c r="M42" s="52">
        <v>909.4</v>
      </c>
      <c r="N42" s="53">
        <v>907.3</v>
      </c>
      <c r="O42" s="88">
        <v>955.1</v>
      </c>
      <c r="P42" s="52">
        <v>1010.2</v>
      </c>
    </row>
    <row r="43" spans="1:16" ht="33.75" customHeight="1">
      <c r="A43" s="33">
        <v>704</v>
      </c>
      <c r="B43" s="37" t="s">
        <v>21</v>
      </c>
      <c r="C43" s="52">
        <v>59.472</v>
      </c>
      <c r="D43" s="53">
        <v>87.1</v>
      </c>
      <c r="E43" s="52">
        <v>179.9</v>
      </c>
      <c r="F43" s="53">
        <v>388.8</v>
      </c>
      <c r="G43" s="52">
        <v>474.8</v>
      </c>
      <c r="H43" s="53">
        <v>974.3</v>
      </c>
      <c r="I43" s="52">
        <v>847.7</v>
      </c>
      <c r="J43" s="53">
        <v>1043.6</v>
      </c>
      <c r="K43" s="52">
        <v>1100.7</v>
      </c>
      <c r="L43" s="53">
        <v>1135.6</v>
      </c>
      <c r="M43" s="52">
        <v>1543.2</v>
      </c>
      <c r="N43" s="53">
        <v>1262.1</v>
      </c>
      <c r="O43" s="88">
        <v>1330.5</v>
      </c>
      <c r="P43" s="52">
        <v>1337.3</v>
      </c>
    </row>
    <row r="44" spans="1:16" ht="33.75" customHeight="1">
      <c r="A44" s="33">
        <v>705</v>
      </c>
      <c r="B44" s="37" t="s">
        <v>22</v>
      </c>
      <c r="C44" s="52" t="s">
        <v>2</v>
      </c>
      <c r="D44" s="53" t="s">
        <v>2</v>
      </c>
      <c r="E44" s="52" t="s">
        <v>2</v>
      </c>
      <c r="F44" s="53" t="s">
        <v>2</v>
      </c>
      <c r="G44" s="52" t="s">
        <v>2</v>
      </c>
      <c r="H44" s="53">
        <v>75.4</v>
      </c>
      <c r="I44" s="52">
        <v>87.9</v>
      </c>
      <c r="J44" s="53">
        <v>114.9</v>
      </c>
      <c r="K44" s="52">
        <v>124</v>
      </c>
      <c r="L44" s="53">
        <v>110.8</v>
      </c>
      <c r="M44" s="52">
        <v>88.5</v>
      </c>
      <c r="N44" s="53">
        <v>134.2</v>
      </c>
      <c r="O44" s="88">
        <v>162.9</v>
      </c>
      <c r="P44" s="52">
        <v>133.2</v>
      </c>
    </row>
    <row r="45" spans="1:16" ht="36" customHeight="1">
      <c r="A45" s="33">
        <v>706</v>
      </c>
      <c r="B45" s="38" t="s">
        <v>23</v>
      </c>
      <c r="C45" s="52">
        <v>56.8</v>
      </c>
      <c r="D45" s="53">
        <v>60</v>
      </c>
      <c r="E45" s="52">
        <v>140.7</v>
      </c>
      <c r="F45" s="53">
        <v>262.7</v>
      </c>
      <c r="G45" s="52">
        <v>448.5</v>
      </c>
      <c r="H45" s="53">
        <v>497.3</v>
      </c>
      <c r="I45" s="52">
        <v>534.9</v>
      </c>
      <c r="J45" s="53">
        <v>349.7</v>
      </c>
      <c r="K45" s="52">
        <v>544.2</v>
      </c>
      <c r="L45" s="53">
        <v>697</v>
      </c>
      <c r="M45" s="52">
        <v>494.5</v>
      </c>
      <c r="N45" s="53">
        <v>319.8</v>
      </c>
      <c r="O45" s="88">
        <v>323.1</v>
      </c>
      <c r="P45" s="52">
        <v>410.6</v>
      </c>
    </row>
    <row r="46" spans="1:16" ht="35.25" customHeight="1">
      <c r="A46" s="33">
        <v>707</v>
      </c>
      <c r="B46" s="37" t="s">
        <v>24</v>
      </c>
      <c r="C46" s="52">
        <v>59.751</v>
      </c>
      <c r="D46" s="53">
        <v>29.5</v>
      </c>
      <c r="E46" s="52">
        <v>95.4</v>
      </c>
      <c r="F46" s="53">
        <v>204.2</v>
      </c>
      <c r="G46" s="52">
        <v>225.8</v>
      </c>
      <c r="H46" s="53">
        <v>256.3</v>
      </c>
      <c r="I46" s="52">
        <v>313.1</v>
      </c>
      <c r="J46" s="53">
        <v>363.8</v>
      </c>
      <c r="K46" s="52">
        <v>454.8</v>
      </c>
      <c r="L46" s="53">
        <v>398.8</v>
      </c>
      <c r="M46" s="52">
        <v>416.1</v>
      </c>
      <c r="N46" s="53">
        <v>524.7</v>
      </c>
      <c r="O46" s="88">
        <v>694</v>
      </c>
      <c r="P46" s="52">
        <v>905.9</v>
      </c>
    </row>
    <row r="47" spans="1:16" ht="48" customHeight="1">
      <c r="A47" s="33">
        <v>708</v>
      </c>
      <c r="B47" s="38" t="s">
        <v>25</v>
      </c>
      <c r="C47" s="52">
        <v>48.054</v>
      </c>
      <c r="D47" s="53">
        <v>49.7</v>
      </c>
      <c r="E47" s="52">
        <v>85.7</v>
      </c>
      <c r="F47" s="53">
        <v>107.6</v>
      </c>
      <c r="G47" s="52">
        <v>139.1</v>
      </c>
      <c r="H47" s="53">
        <v>177.2</v>
      </c>
      <c r="I47" s="52">
        <v>202.1</v>
      </c>
      <c r="J47" s="53">
        <v>239.5</v>
      </c>
      <c r="K47" s="52">
        <v>312.2</v>
      </c>
      <c r="L47" s="53">
        <v>409.6</v>
      </c>
      <c r="M47" s="52">
        <v>395.6</v>
      </c>
      <c r="N47" s="53">
        <v>329.2</v>
      </c>
      <c r="O47" s="88">
        <v>392.6</v>
      </c>
      <c r="P47" s="52">
        <v>573.4</v>
      </c>
    </row>
    <row r="48" spans="1:16" ht="39" customHeight="1">
      <c r="A48" s="33">
        <v>709</v>
      </c>
      <c r="B48" s="37" t="s">
        <v>26</v>
      </c>
      <c r="C48" s="52">
        <v>150.6</v>
      </c>
      <c r="D48" s="53">
        <v>164.1</v>
      </c>
      <c r="E48" s="52">
        <v>286.3</v>
      </c>
      <c r="F48" s="53">
        <v>288.7</v>
      </c>
      <c r="G48" s="52">
        <v>413.8</v>
      </c>
      <c r="H48" s="53">
        <v>458.2</v>
      </c>
      <c r="I48" s="52">
        <v>553.8</v>
      </c>
      <c r="J48" s="53">
        <v>579.6</v>
      </c>
      <c r="K48" s="52">
        <v>611.7</v>
      </c>
      <c r="L48" s="53">
        <v>656.4</v>
      </c>
      <c r="M48" s="52">
        <v>757.7</v>
      </c>
      <c r="N48" s="53">
        <v>825.5</v>
      </c>
      <c r="O48" s="88">
        <v>933</v>
      </c>
      <c r="P48" s="52">
        <v>1074</v>
      </c>
    </row>
    <row r="49" spans="1:16" ht="42.75" customHeight="1">
      <c r="A49" s="34">
        <v>710</v>
      </c>
      <c r="B49" s="37" t="s">
        <v>27</v>
      </c>
      <c r="C49" s="52">
        <v>299.7</v>
      </c>
      <c r="D49" s="53">
        <v>342.5</v>
      </c>
      <c r="E49" s="52">
        <v>477.9</v>
      </c>
      <c r="F49" s="53">
        <v>627.5</v>
      </c>
      <c r="G49" s="52">
        <v>690.1</v>
      </c>
      <c r="H49" s="53">
        <v>640.2</v>
      </c>
      <c r="I49" s="52">
        <v>323</v>
      </c>
      <c r="J49" s="53">
        <v>459.8</v>
      </c>
      <c r="K49" s="52">
        <v>1421.4</v>
      </c>
      <c r="L49" s="53">
        <v>1551.8</v>
      </c>
      <c r="M49" s="52">
        <v>1732.3</v>
      </c>
      <c r="N49" s="53">
        <v>1999.2</v>
      </c>
      <c r="O49" s="88">
        <v>2384.8</v>
      </c>
      <c r="P49" s="52">
        <v>2467.3</v>
      </c>
    </row>
    <row r="50" spans="1:16" ht="37.5" customHeight="1" thickBot="1">
      <c r="A50" s="35"/>
      <c r="B50" s="39" t="s">
        <v>28</v>
      </c>
      <c r="C50" s="54">
        <f>SUM(C40:C43,C45:C49)</f>
        <v>1201.1809999999998</v>
      </c>
      <c r="D50" s="54">
        <f aca="true" t="shared" si="2" ref="D50:P50">SUM(D40:D49)</f>
        <v>1368.8000000000002</v>
      </c>
      <c r="E50" s="54">
        <f t="shared" si="2"/>
        <v>2178.6000000000004</v>
      </c>
      <c r="F50" s="54">
        <f t="shared" si="2"/>
        <v>3086.2</v>
      </c>
      <c r="G50" s="54">
        <f t="shared" si="2"/>
        <v>4177.8</v>
      </c>
      <c r="H50" s="54">
        <f t="shared" si="2"/>
        <v>5851.099999999999</v>
      </c>
      <c r="I50" s="54">
        <f t="shared" si="2"/>
        <v>6935.2</v>
      </c>
      <c r="J50" s="54">
        <f t="shared" si="2"/>
        <v>6649.8</v>
      </c>
      <c r="K50" s="54">
        <f t="shared" si="2"/>
        <v>7021.1</v>
      </c>
      <c r="L50" s="54">
        <f t="shared" si="2"/>
        <v>7461.800000000001</v>
      </c>
      <c r="M50" s="54">
        <f t="shared" si="2"/>
        <v>7994.200000000001</v>
      </c>
      <c r="N50" s="54">
        <f t="shared" si="2"/>
        <v>7863.5999999999985</v>
      </c>
      <c r="O50" s="71">
        <f t="shared" si="2"/>
        <v>8813.300000000001</v>
      </c>
      <c r="P50" s="54">
        <f t="shared" si="2"/>
        <v>9659.4</v>
      </c>
    </row>
    <row r="52" spans="3:15" ht="12.7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4" spans="3:9" ht="30.75">
      <c r="C54" s="28"/>
      <c r="D54" s="28"/>
      <c r="E54" s="28"/>
      <c r="F54" s="28"/>
      <c r="G54" s="28"/>
      <c r="H54" s="28"/>
      <c r="I54" s="28"/>
    </row>
    <row r="55" spans="3:11" ht="59.25" customHeight="1">
      <c r="C55" s="28"/>
      <c r="D55" s="95" t="s">
        <v>17</v>
      </c>
      <c r="E55" s="95"/>
      <c r="F55" s="95"/>
      <c r="G55" s="95"/>
      <c r="H55" s="95"/>
      <c r="I55" s="95"/>
      <c r="J55" s="28"/>
      <c r="K55" s="28"/>
    </row>
    <row r="56" spans="10:14" ht="31.5" customHeight="1" thickBot="1">
      <c r="J56" s="28"/>
      <c r="K56" s="28"/>
      <c r="M56" s="92" t="s">
        <v>32</v>
      </c>
      <c r="N56" s="92"/>
    </row>
    <row r="57" spans="1:16" ht="48" customHeight="1" thickBot="1">
      <c r="A57" s="31"/>
      <c r="B57" s="30" t="s">
        <v>29</v>
      </c>
      <c r="C57" s="79">
        <v>2002</v>
      </c>
      <c r="D57" s="80">
        <v>2003</v>
      </c>
      <c r="E57" s="81">
        <v>2004</v>
      </c>
      <c r="F57" s="82">
        <v>2005</v>
      </c>
      <c r="G57" s="83">
        <v>2006</v>
      </c>
      <c r="H57" s="84">
        <v>2007</v>
      </c>
      <c r="I57" s="85">
        <v>2008</v>
      </c>
      <c r="J57" s="85">
        <v>2009</v>
      </c>
      <c r="K57" s="85">
        <v>2010</v>
      </c>
      <c r="L57" s="85">
        <v>2011</v>
      </c>
      <c r="M57" s="85">
        <v>2012</v>
      </c>
      <c r="N57" s="85">
        <v>2013</v>
      </c>
      <c r="O57" s="86">
        <v>2014</v>
      </c>
      <c r="P57" s="89">
        <v>2015</v>
      </c>
    </row>
    <row r="58" spans="1:16" ht="45.75" customHeight="1">
      <c r="A58" s="32">
        <v>701</v>
      </c>
      <c r="B58" s="43" t="s">
        <v>18</v>
      </c>
      <c r="C58" s="72">
        <v>284.399</v>
      </c>
      <c r="D58" s="73">
        <v>347.2</v>
      </c>
      <c r="E58" s="72">
        <v>507.1</v>
      </c>
      <c r="F58" s="73">
        <v>567.536</v>
      </c>
      <c r="G58" s="72">
        <v>733.81</v>
      </c>
      <c r="H58" s="73">
        <v>595.8</v>
      </c>
      <c r="I58" s="72">
        <v>1363.1</v>
      </c>
      <c r="J58" s="73">
        <v>1577</v>
      </c>
      <c r="K58" s="72">
        <v>1800.6</v>
      </c>
      <c r="L58" s="73">
        <v>1919.3</v>
      </c>
      <c r="M58" s="72">
        <v>1965.5</v>
      </c>
      <c r="N58" s="73">
        <v>1726.8</v>
      </c>
      <c r="O58" s="77">
        <v>1776.1</v>
      </c>
      <c r="P58" s="75">
        <v>2050.3</v>
      </c>
    </row>
    <row r="59" spans="1:16" ht="49.5" customHeight="1">
      <c r="A59" s="33">
        <v>702</v>
      </c>
      <c r="B59" s="44" t="s">
        <v>19</v>
      </c>
      <c r="C59" s="57">
        <v>47.955</v>
      </c>
      <c r="D59" s="58">
        <v>60.4</v>
      </c>
      <c r="E59" s="57">
        <v>158.8</v>
      </c>
      <c r="F59" s="58">
        <v>389.3</v>
      </c>
      <c r="G59" s="57">
        <v>720.1</v>
      </c>
      <c r="H59" s="58">
        <v>1500.3</v>
      </c>
      <c r="I59" s="57">
        <v>1548.4</v>
      </c>
      <c r="J59" s="58">
        <v>867.7</v>
      </c>
      <c r="K59" s="57">
        <v>671.2</v>
      </c>
      <c r="L59" s="58">
        <v>715.5</v>
      </c>
      <c r="M59" s="57">
        <v>712</v>
      </c>
      <c r="N59" s="58">
        <v>630.3</v>
      </c>
      <c r="O59" s="70">
        <v>639.6</v>
      </c>
      <c r="P59" s="76">
        <v>654.2</v>
      </c>
    </row>
    <row r="60" spans="1:16" ht="45.75" customHeight="1">
      <c r="A60" s="33">
        <v>703</v>
      </c>
      <c r="B60" s="44" t="s">
        <v>20</v>
      </c>
      <c r="C60" s="57">
        <v>80</v>
      </c>
      <c r="D60" s="58">
        <v>107.6</v>
      </c>
      <c r="E60" s="57">
        <v>237.4</v>
      </c>
      <c r="F60" s="58">
        <v>267.6</v>
      </c>
      <c r="G60" s="57">
        <v>369</v>
      </c>
      <c r="H60" s="58">
        <v>684.5</v>
      </c>
      <c r="I60" s="57">
        <v>983.5</v>
      </c>
      <c r="J60" s="58">
        <v>853.1</v>
      </c>
      <c r="K60" s="57">
        <v>832.7</v>
      </c>
      <c r="L60" s="58">
        <v>843.6</v>
      </c>
      <c r="M60" s="57">
        <v>861.6</v>
      </c>
      <c r="N60" s="58">
        <v>860</v>
      </c>
      <c r="O60" s="70">
        <v>905.8</v>
      </c>
      <c r="P60" s="76">
        <v>961</v>
      </c>
    </row>
    <row r="61" spans="1:16" ht="49.5" customHeight="1">
      <c r="A61" s="33">
        <v>704</v>
      </c>
      <c r="B61" s="44" t="s">
        <v>21</v>
      </c>
      <c r="C61" s="57">
        <v>55.56</v>
      </c>
      <c r="D61" s="58">
        <v>83.4</v>
      </c>
      <c r="E61" s="57">
        <v>173</v>
      </c>
      <c r="F61" s="58">
        <v>384.7</v>
      </c>
      <c r="G61" s="57">
        <v>471.1</v>
      </c>
      <c r="H61" s="58">
        <v>704.6</v>
      </c>
      <c r="I61" s="57">
        <v>571.5</v>
      </c>
      <c r="J61" s="58">
        <v>767.4</v>
      </c>
      <c r="K61" s="57">
        <v>777.6</v>
      </c>
      <c r="L61" s="58">
        <v>895.5</v>
      </c>
      <c r="M61" s="57">
        <v>958.5</v>
      </c>
      <c r="N61" s="58">
        <v>907.2</v>
      </c>
      <c r="O61" s="70">
        <v>1006.7</v>
      </c>
      <c r="P61" s="76">
        <v>950.3</v>
      </c>
    </row>
    <row r="62" spans="1:16" ht="47.25" customHeight="1">
      <c r="A62" s="33">
        <v>705</v>
      </c>
      <c r="B62" s="44" t="s">
        <v>22</v>
      </c>
      <c r="C62" s="57" t="s">
        <v>2</v>
      </c>
      <c r="D62" s="58" t="s">
        <v>2</v>
      </c>
      <c r="E62" s="57" t="s">
        <v>2</v>
      </c>
      <c r="F62" s="58" t="s">
        <v>2</v>
      </c>
      <c r="G62" s="57" t="s">
        <v>2</v>
      </c>
      <c r="H62" s="58">
        <v>25.8</v>
      </c>
      <c r="I62" s="57">
        <v>21.7</v>
      </c>
      <c r="J62" s="58">
        <v>28.7</v>
      </c>
      <c r="K62" s="57">
        <v>18</v>
      </c>
      <c r="L62" s="58">
        <v>24.7</v>
      </c>
      <c r="M62" s="57">
        <v>21.8</v>
      </c>
      <c r="N62" s="58">
        <v>25.8</v>
      </c>
      <c r="O62" s="70">
        <v>37.5</v>
      </c>
      <c r="P62" s="76">
        <v>44.8</v>
      </c>
    </row>
    <row r="63" spans="1:16" ht="39" customHeight="1">
      <c r="A63" s="33">
        <v>706</v>
      </c>
      <c r="B63" s="45" t="s">
        <v>23</v>
      </c>
      <c r="C63" s="57">
        <v>4.261</v>
      </c>
      <c r="D63" s="58">
        <v>3.1</v>
      </c>
      <c r="E63" s="57">
        <v>2.8</v>
      </c>
      <c r="F63" s="58">
        <v>0</v>
      </c>
      <c r="G63" s="57">
        <v>0</v>
      </c>
      <c r="H63" s="58">
        <v>0</v>
      </c>
      <c r="I63" s="57">
        <v>47.1</v>
      </c>
      <c r="J63" s="58">
        <v>2.3</v>
      </c>
      <c r="K63" s="57">
        <v>23.6</v>
      </c>
      <c r="L63" s="58">
        <v>35.5</v>
      </c>
      <c r="M63" s="57">
        <v>52.5</v>
      </c>
      <c r="N63" s="58">
        <v>37.8</v>
      </c>
      <c r="O63" s="70">
        <v>54.4</v>
      </c>
      <c r="P63" s="76">
        <v>48.4</v>
      </c>
    </row>
    <row r="64" spans="1:16" ht="42.75" customHeight="1">
      <c r="A64" s="33">
        <v>707</v>
      </c>
      <c r="B64" s="44" t="s">
        <v>24</v>
      </c>
      <c r="C64" s="57">
        <v>39.85</v>
      </c>
      <c r="D64" s="58">
        <v>10.3</v>
      </c>
      <c r="E64" s="57">
        <v>54.8</v>
      </c>
      <c r="F64" s="58">
        <v>165.3</v>
      </c>
      <c r="G64" s="57">
        <v>205.5</v>
      </c>
      <c r="H64" s="58">
        <v>240.6</v>
      </c>
      <c r="I64" s="57">
        <v>283.9</v>
      </c>
      <c r="J64" s="58">
        <v>331.6</v>
      </c>
      <c r="K64" s="57">
        <v>415</v>
      </c>
      <c r="L64" s="58">
        <v>362.5</v>
      </c>
      <c r="M64" s="57">
        <v>373.8</v>
      </c>
      <c r="N64" s="58">
        <v>481.3</v>
      </c>
      <c r="O64" s="70">
        <v>652.9</v>
      </c>
      <c r="P64" s="76">
        <v>855.1</v>
      </c>
    </row>
    <row r="65" spans="1:16" ht="42.75" customHeight="1">
      <c r="A65" s="33">
        <v>708</v>
      </c>
      <c r="B65" s="45" t="s">
        <v>25</v>
      </c>
      <c r="C65" s="57">
        <v>24.7</v>
      </c>
      <c r="D65" s="58">
        <v>25</v>
      </c>
      <c r="E65" s="57">
        <v>39.2</v>
      </c>
      <c r="F65" s="58">
        <v>41.7</v>
      </c>
      <c r="G65" s="57">
        <v>71.9</v>
      </c>
      <c r="H65" s="58">
        <v>94.2</v>
      </c>
      <c r="I65" s="57">
        <v>102.1</v>
      </c>
      <c r="J65" s="58">
        <v>137.3</v>
      </c>
      <c r="K65" s="57">
        <v>165.7</v>
      </c>
      <c r="L65" s="58">
        <v>156.5</v>
      </c>
      <c r="M65" s="57">
        <v>196.1</v>
      </c>
      <c r="N65" s="58">
        <v>144.6</v>
      </c>
      <c r="O65" s="70">
        <v>190.3</v>
      </c>
      <c r="P65" s="76">
        <v>222.6</v>
      </c>
    </row>
    <row r="66" spans="1:16" ht="40.5" customHeight="1">
      <c r="A66" s="33">
        <v>709</v>
      </c>
      <c r="B66" s="44" t="s">
        <v>26</v>
      </c>
      <c r="C66" s="57">
        <v>37</v>
      </c>
      <c r="D66" s="58">
        <v>41</v>
      </c>
      <c r="E66" s="57">
        <v>65.3</v>
      </c>
      <c r="F66" s="58">
        <v>77.7</v>
      </c>
      <c r="G66" s="57">
        <v>348.4</v>
      </c>
      <c r="H66" s="58">
        <v>384</v>
      </c>
      <c r="I66" s="57">
        <v>420.5</v>
      </c>
      <c r="J66" s="58">
        <v>459.6</v>
      </c>
      <c r="K66" s="57">
        <v>504.1</v>
      </c>
      <c r="L66" s="58">
        <v>564.9</v>
      </c>
      <c r="M66" s="57">
        <v>652.5</v>
      </c>
      <c r="N66" s="58">
        <v>682.6</v>
      </c>
      <c r="O66" s="70">
        <v>739.7</v>
      </c>
      <c r="P66" s="76">
        <v>833.9</v>
      </c>
    </row>
    <row r="67" spans="1:16" ht="40.5" customHeight="1">
      <c r="A67" s="34">
        <v>710</v>
      </c>
      <c r="B67" s="44" t="s">
        <v>27</v>
      </c>
      <c r="C67" s="57">
        <v>266.985</v>
      </c>
      <c r="D67" s="58">
        <v>287.8</v>
      </c>
      <c r="E67" s="57">
        <v>456.8</v>
      </c>
      <c r="F67" s="58">
        <v>529.1</v>
      </c>
      <c r="G67" s="57">
        <v>622.7</v>
      </c>
      <c r="H67" s="58">
        <v>777.6</v>
      </c>
      <c r="I67" s="57">
        <v>1106.4</v>
      </c>
      <c r="J67" s="58">
        <v>1249.6</v>
      </c>
      <c r="K67" s="57">
        <v>1278.2</v>
      </c>
      <c r="L67" s="58">
        <v>1447.9</v>
      </c>
      <c r="M67" s="57">
        <v>1575.5</v>
      </c>
      <c r="N67" s="58">
        <v>1816.8</v>
      </c>
      <c r="O67" s="70">
        <v>2174.9</v>
      </c>
      <c r="P67" s="76">
        <v>2217.6</v>
      </c>
    </row>
    <row r="68" spans="1:16" ht="48" customHeight="1" thickBot="1">
      <c r="A68" s="35"/>
      <c r="B68" s="46" t="s">
        <v>28</v>
      </c>
      <c r="C68" s="54">
        <f>SUM(C58:C61,C63:C67)</f>
        <v>840.71</v>
      </c>
      <c r="D68" s="54">
        <f>SUM(D58:D61,D63:D67)</f>
        <v>965.8</v>
      </c>
      <c r="E68" s="54">
        <f>SUM(E58:E61,E63:E67)</f>
        <v>1695.2</v>
      </c>
      <c r="F68" s="54">
        <f>SUM(F58:F61,F63:F67)</f>
        <v>2422.936</v>
      </c>
      <c r="G68" s="54">
        <f>SUM(G58:G61,G63:G67)</f>
        <v>3542.51</v>
      </c>
      <c r="H68" s="54">
        <f>SUM(H58:H67)</f>
        <v>5007.4</v>
      </c>
      <c r="I68" s="54">
        <f aca="true" t="shared" si="3" ref="I68:P68">SUM(I58:I67)</f>
        <v>6448.200000000001</v>
      </c>
      <c r="J68" s="54">
        <f t="shared" si="3"/>
        <v>6274.300000000001</v>
      </c>
      <c r="K68" s="54">
        <f t="shared" si="3"/>
        <v>6486.700000000001</v>
      </c>
      <c r="L68" s="54">
        <f t="shared" si="3"/>
        <v>6965.9</v>
      </c>
      <c r="M68" s="54">
        <f t="shared" si="3"/>
        <v>7369.800000000001</v>
      </c>
      <c r="N68" s="54">
        <f t="shared" si="3"/>
        <v>7313.200000000002</v>
      </c>
      <c r="O68" s="71">
        <f t="shared" si="3"/>
        <v>8177.9</v>
      </c>
      <c r="P68" s="71">
        <f t="shared" si="3"/>
        <v>8838.2</v>
      </c>
    </row>
    <row r="70" spans="3:15" ht="12.75"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</row>
    <row r="71" spans="3:15" ht="12.75"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</row>
    <row r="72" spans="3:15" ht="12.75"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</row>
    <row r="73" spans="3:15" ht="12.75"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</row>
    <row r="74" spans="3:15" ht="12.75"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</row>
    <row r="75" spans="2:15" ht="26.25">
      <c r="B75" s="47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</row>
    <row r="76" spans="3:15" ht="12.75"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</row>
    <row r="77" spans="3:15" ht="12.75"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</row>
    <row r="78" spans="3:15" ht="12.75"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</row>
    <row r="79" spans="3:15" ht="12.75"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</row>
    <row r="80" spans="3:15" ht="12.75"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</row>
    <row r="81" spans="3:15" ht="12.75"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</row>
    <row r="82" spans="3:15" ht="12.75"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</row>
    <row r="83" spans="3:15" ht="12.75"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</row>
    <row r="84" spans="3:15" ht="12.75"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</row>
    <row r="85" spans="3:15" ht="12.75"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</row>
    <row r="86" spans="3:15" ht="12.75"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</row>
    <row r="87" spans="3:15" ht="12.75"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</row>
    <row r="88" spans="3:15" ht="12.75"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</row>
    <row r="89" spans="3:15" ht="12.75"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</row>
    <row r="90" spans="3:15" ht="12.75"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</row>
    <row r="91" spans="3:15" ht="12.75"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</row>
    <row r="92" spans="3:15" ht="12.75"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</row>
    <row r="93" spans="3:15" ht="12.75"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</row>
    <row r="94" spans="3:15" ht="12.75"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</row>
    <row r="95" spans="3:15" ht="12.75"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</row>
    <row r="96" ht="12.75">
      <c r="C96" s="5"/>
    </row>
    <row r="97" ht="12.75">
      <c r="C97" s="5"/>
    </row>
    <row r="98" ht="12.75">
      <c r="C98" s="5"/>
    </row>
    <row r="99" ht="12.75">
      <c r="C99" s="5"/>
    </row>
    <row r="100" ht="12.75">
      <c r="C100" s="5"/>
    </row>
    <row r="101" ht="12.75">
      <c r="C101" s="5"/>
    </row>
    <row r="102" ht="12.75">
      <c r="C102" s="5"/>
    </row>
  </sheetData>
  <sheetProtection/>
  <mergeCells count="9">
    <mergeCell ref="M38:N38"/>
    <mergeCell ref="M56:N56"/>
    <mergeCell ref="D3:L6"/>
    <mergeCell ref="E7:H7"/>
    <mergeCell ref="C22:K22"/>
    <mergeCell ref="D23:J23"/>
    <mergeCell ref="D37:I37"/>
    <mergeCell ref="D55:I55"/>
    <mergeCell ref="K38:L38"/>
  </mergeCells>
  <printOptions/>
  <pageMargins left="0.7" right="0.7" top="0.75" bottom="0.75" header="0.3" footer="0.3"/>
  <pageSetup horizontalDpi="600" verticalDpi="600" orientation="landscape" scale="48" r:id="rId1"/>
  <rowBreaks count="3" manualBreakCount="3">
    <brk id="20" max="15" man="1"/>
    <brk id="36" max="15" man="1"/>
    <brk id="5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pr-infos</dc:creator>
  <cp:keywords/>
  <dc:description/>
  <cp:lastModifiedBy>Tinatin Gurstkaia</cp:lastModifiedBy>
  <cp:lastPrinted>2015-07-22T05:59:37Z</cp:lastPrinted>
  <dcterms:created xsi:type="dcterms:W3CDTF">2005-04-08T05:46:28Z</dcterms:created>
  <dcterms:modified xsi:type="dcterms:W3CDTF">2016-08-01T13:13:58Z</dcterms:modified>
  <cp:category/>
  <cp:version/>
  <cp:contentType/>
  <cp:contentStatus/>
</cp:coreProperties>
</file>