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8\mof.ge\02.13.2018\folder\"/>
    </mc:Choice>
  </mc:AlternateContent>
  <bookViews>
    <workbookView xWindow="0" yWindow="0" windowWidth="28800" windowHeight="14100"/>
  </bookViews>
  <sheets>
    <sheet name="SelInd" sheetId="1" r:id="rId1"/>
  </sheets>
  <externalReferences>
    <externalReference r:id="rId2"/>
  </externalReferences>
  <definedNames>
    <definedName name="_xlnm.Print_Area" localSheetId="0">SelInd!$A$1:$AB$96</definedName>
    <definedName name="_xlnm.Print_Titles" localSheetId="0">SelInd!$4:$7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4" i="1" l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B15" i="1"/>
  <c r="AB16" i="1" s="1"/>
  <c r="AA15" i="1"/>
  <c r="AA16" i="1" s="1"/>
  <c r="Z15" i="1"/>
  <c r="Z16" i="1" s="1"/>
  <c r="Y15" i="1"/>
  <c r="Y16" i="1" s="1"/>
  <c r="X15" i="1"/>
  <c r="X92" i="1" s="1"/>
  <c r="X87" i="1" s="1"/>
  <c r="W15" i="1"/>
  <c r="W92" i="1" s="1"/>
  <c r="W87" i="1" s="1"/>
  <c r="V15" i="1"/>
  <c r="V92" i="1" s="1"/>
  <c r="V87" i="1" s="1"/>
  <c r="U15" i="1"/>
  <c r="U92" i="1" s="1"/>
  <c r="U87" i="1" s="1"/>
  <c r="T15" i="1"/>
  <c r="T16" i="1" s="1"/>
  <c r="S15" i="1"/>
  <c r="S16" i="1" s="1"/>
  <c r="R15" i="1"/>
  <c r="R16" i="1" s="1"/>
  <c r="Q15" i="1"/>
  <c r="Q16" i="1" s="1"/>
  <c r="P15" i="1"/>
  <c r="P92" i="1" s="1"/>
  <c r="P87" i="1" s="1"/>
  <c r="O15" i="1"/>
  <c r="O92" i="1" s="1"/>
  <c r="O87" i="1" s="1"/>
  <c r="N15" i="1"/>
  <c r="N92" i="1" s="1"/>
  <c r="N87" i="1" s="1"/>
  <c r="M15" i="1"/>
  <c r="M92" i="1" s="1"/>
  <c r="M87" i="1" s="1"/>
  <c r="L15" i="1"/>
  <c r="L16" i="1" s="1"/>
  <c r="K15" i="1"/>
  <c r="K16" i="1" s="1"/>
  <c r="J15" i="1"/>
  <c r="J16" i="1" s="1"/>
  <c r="I15" i="1"/>
  <c r="I16" i="1" s="1"/>
  <c r="H15" i="1"/>
  <c r="H92" i="1" s="1"/>
  <c r="H87" i="1" s="1"/>
  <c r="G15" i="1"/>
  <c r="G92" i="1" s="1"/>
  <c r="G87" i="1" s="1"/>
  <c r="F15" i="1"/>
  <c r="F92" i="1" s="1"/>
  <c r="F87" i="1" s="1"/>
  <c r="E15" i="1"/>
  <c r="E92" i="1" s="1"/>
  <c r="E87" i="1" s="1"/>
  <c r="D15" i="1"/>
  <c r="D16" i="1" s="1"/>
  <c r="C15" i="1"/>
  <c r="C16" i="1" s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5" i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D5" i="1"/>
  <c r="E5" i="1" s="1"/>
  <c r="F5" i="1" s="1"/>
  <c r="G5" i="1" s="1"/>
  <c r="H5" i="1" s="1"/>
  <c r="I5" i="1" s="1"/>
  <c r="J5" i="1" s="1"/>
  <c r="K5" i="1" s="1"/>
  <c r="L5" i="1" s="1"/>
  <c r="E16" i="1" l="1"/>
  <c r="M16" i="1"/>
  <c r="U16" i="1"/>
  <c r="I92" i="1"/>
  <c r="I87" i="1" s="1"/>
  <c r="Q92" i="1"/>
  <c r="Q87" i="1" s="1"/>
  <c r="Y92" i="1"/>
  <c r="Y87" i="1" s="1"/>
  <c r="F16" i="1"/>
  <c r="N16" i="1"/>
  <c r="V16" i="1"/>
  <c r="J92" i="1"/>
  <c r="J87" i="1" s="1"/>
  <c r="R92" i="1"/>
  <c r="R87" i="1" s="1"/>
  <c r="Z92" i="1"/>
  <c r="Z87" i="1" s="1"/>
  <c r="G16" i="1"/>
  <c r="O16" i="1"/>
  <c r="W16" i="1"/>
  <c r="C92" i="1"/>
  <c r="C87" i="1" s="1"/>
  <c r="K92" i="1"/>
  <c r="K87" i="1" s="1"/>
  <c r="S92" i="1"/>
  <c r="S87" i="1" s="1"/>
  <c r="AA92" i="1"/>
  <c r="AA87" i="1" s="1"/>
  <c r="H16" i="1"/>
  <c r="P16" i="1"/>
  <c r="X16" i="1"/>
  <c r="D92" i="1"/>
  <c r="D87" i="1" s="1"/>
  <c r="L92" i="1"/>
  <c r="L87" i="1" s="1"/>
  <c r="T92" i="1"/>
  <c r="T87" i="1" s="1"/>
  <c r="AB92" i="1"/>
  <c r="AB87" i="1" s="1"/>
</calcChain>
</file>

<file path=xl/sharedStrings.xml><?xml version="1.0" encoding="utf-8"?>
<sst xmlns="http://schemas.openxmlformats.org/spreadsheetml/2006/main" count="104" uniqueCount="70">
  <si>
    <t>დანართი #1.1</t>
  </si>
  <si>
    <t>ძირითადი ეკონომიკური და ფინანსური ინდიკატორები</t>
  </si>
  <si>
    <t>(საბაზო სცენარი)</t>
  </si>
  <si>
    <t>ფაქტ.</t>
  </si>
  <si>
    <t>მოსალ</t>
  </si>
  <si>
    <t>პროგნ.</t>
  </si>
  <si>
    <t>(პროცენტული ცვლილება წინა წელთან თუ სხვაგვარად არ არის მითითებული)</t>
  </si>
  <si>
    <t>ეროვნული შემოსავალი და ფასები</t>
  </si>
  <si>
    <t>ნომინალური მშპ</t>
  </si>
  <si>
    <t>რეალური მშპ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</si>
  <si>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</si>
  <si>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</si>
  <si>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</si>
  <si>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</si>
  <si>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</si>
  <si>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ინვესტიციები, მლნ ლარი</t>
  </si>
  <si>
    <t>სამომხმარებლო ფასების ინდექსი, საშუალო პერიოდის</t>
  </si>
  <si>
    <t>სამომხმარებლო ფასების ინდექსი, პერიოდის ბოლოს</t>
  </si>
  <si>
    <t>მშპ-ს დეფლატორი</t>
  </si>
  <si>
    <t>ნაერთი ბიუჯეტი</t>
  </si>
  <si>
    <t>გადასახადები და სოციალური შენატანები</t>
  </si>
  <si>
    <t>გადასახადები</t>
  </si>
  <si>
    <t>ხარჯები და არა ფინანსური აქტივების ზრდა</t>
  </si>
  <si>
    <t>ხარჯები</t>
  </si>
  <si>
    <t>საგარეო სექტორი</t>
  </si>
  <si>
    <t>ექსპორტი</t>
  </si>
  <si>
    <t>საქონელი</t>
  </si>
  <si>
    <t>მომსახურება</t>
  </si>
  <si>
    <t>იმპორტი</t>
  </si>
  <si>
    <t>ფული და კრედიტი (პერიოდის ბოლოს)</t>
  </si>
  <si>
    <t>სარეზერვო ფული</t>
  </si>
  <si>
    <r>
      <t xml:space="preserve">ფართო ფული </t>
    </r>
    <r>
      <rPr>
        <sz val="10"/>
        <rFont val="Arial"/>
        <family val="2"/>
      </rPr>
      <t>M3</t>
    </r>
  </si>
  <si>
    <r>
      <t xml:space="preserve">ფართო ფული </t>
    </r>
    <r>
      <rPr>
        <sz val="10"/>
        <rFont val="Arial"/>
        <family val="2"/>
      </rPr>
      <t>M2</t>
    </r>
  </si>
  <si>
    <t>ფულის მიმოქცევის სიჩქარე</t>
  </si>
  <si>
    <t>M3</t>
  </si>
  <si>
    <t>M2</t>
  </si>
  <si>
    <t>ფულის მულტიპლიკატორი</t>
  </si>
  <si>
    <t>მთლიანი საერთაშორისო რეზერვები</t>
  </si>
  <si>
    <t>ერთი თვის საშუალო იმპორტის ჯერადი</t>
  </si>
  <si>
    <t>სავალუტო კურსი ლარი / აშშ დოლარი</t>
  </si>
  <si>
    <t>საშუალო პერიოდის განმავლობაში</t>
  </si>
  <si>
    <t>პერიოდის ბოლოს</t>
  </si>
  <si>
    <t>საპროცენტო განაკვეთები (ეროვნულ ვალუტაში), პროცენტი</t>
  </si>
  <si>
    <t>სესხებზე</t>
  </si>
  <si>
    <t>დეპოზიტებზე</t>
  </si>
  <si>
    <t>(პროცენტულად მშპ-სთან თუ სხვაგვარად არ არის მითითებული)</t>
  </si>
  <si>
    <t>რეალური სექტორი</t>
  </si>
  <si>
    <t>ინვესტიციები</t>
  </si>
  <si>
    <t>შემოსავლები</t>
  </si>
  <si>
    <t>socialuri Senatanebi</t>
  </si>
  <si>
    <t>ხარჯები და არა ფინანსური აქტივების შეძენა</t>
  </si>
  <si>
    <t>არა ფინანსური აქტივების შეძენა</t>
  </si>
  <si>
    <t>საოპერაციო სალდო</t>
  </si>
  <si>
    <t>მთლიანი სალდო</t>
  </si>
  <si>
    <t>ტრადიციული დეფიციტი (ვალდებულები)</t>
  </si>
  <si>
    <t>ტრადიციული დეფიციტი (საკასო)</t>
  </si>
  <si>
    <t>საქონლით ვაჭრობის ბალანსი</t>
  </si>
  <si>
    <t>მიმდინარე ანგარიშის ბალანსი</t>
  </si>
  <si>
    <t>ტრანსფერების გარეშე</t>
  </si>
  <si>
    <t>ტრანსფერების ჩათვლით</t>
  </si>
  <si>
    <t>მთავრობის ვალები</t>
  </si>
  <si>
    <t>მთავრობის ვალი პროცენტულად მშპ-სთან</t>
  </si>
  <si>
    <t>საგარეო ვალი პროცენტულად მშპ-სთან</t>
  </si>
  <si>
    <t>საგარეო ვალი პროცენტულად ექსპორტთან</t>
  </si>
  <si>
    <t>საგარეო ვალის მომსახურება პროცენტულად ექსპორტთან</t>
  </si>
  <si>
    <t xml:space="preserve">საგარეო ვალი პროცენტულად ბიუჯეტის შემოსავლებთან </t>
  </si>
  <si>
    <t>საშინაო ვალი პროცენტულად მშპ-სთან</t>
  </si>
  <si>
    <t>მთავრობის ვალი პროცენტულად ბიუჯეტის შემოსავლებთან</t>
  </si>
  <si>
    <t>საგარეო ვალის მომსახურება პროცენტულად ბიუჯეტის შემოსავლებთან</t>
  </si>
  <si>
    <t>შენიშვნა: გაანგარიშებები გაკეთებულია მაკროეკონომიკური მოდელის გამოყენებით და მონაცემების თავსებადობის უზრუნვეყყოფის მიზნით, გასული პერიოდის ზოგირთი სტატისტიკური მონაცემი კორექტირებულია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</si>
</sst>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;@"/>
    <numFmt numFmtId="165" formatCode="0.0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LitNusx"/>
      <family val="2"/>
    </font>
    <font>
      <b/>
      <sz val="14"/>
      <name val="LitNusx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3" fillId="0" borderId="0" xfId="0" applyFont="1"/>
    <xf numFmtId="10" fontId="1" fillId="0" borderId="0" xfId="1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5" fontId="1" fillId="0" borderId="0" xfId="0" applyNumberFormat="1" applyFont="1" applyBorder="1"/>
    <xf numFmtId="0" fontId="3" fillId="0" borderId="0" xfId="0" applyFont="1" applyAlignment="1">
      <alignment horizontal="left" indent="1"/>
    </xf>
    <xf numFmtId="166" fontId="6" fillId="0" borderId="0" xfId="1" applyNumberFormat="1" applyFont="1"/>
    <xf numFmtId="166" fontId="6" fillId="0" borderId="0" xfId="1" applyNumberFormat="1" applyFont="1" applyBorder="1"/>
    <xf numFmtId="166" fontId="6" fillId="0" borderId="5" xfId="1" applyNumberFormat="1" applyFont="1" applyBorder="1"/>
    <xf numFmtId="166" fontId="6" fillId="0" borderId="6" xfId="1" applyNumberFormat="1" applyFont="1" applyBorder="1"/>
    <xf numFmtId="166" fontId="6" fillId="0" borderId="7" xfId="1" applyNumberFormat="1" applyFont="1" applyBorder="1"/>
    <xf numFmtId="165" fontId="6" fillId="0" borderId="0" xfId="0" applyNumberFormat="1" applyFont="1"/>
    <xf numFmtId="165" fontId="6" fillId="0" borderId="0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7" xfId="0" applyNumberFormat="1" applyFont="1" applyBorder="1"/>
    <xf numFmtId="0" fontId="3" fillId="0" borderId="0" xfId="0" applyFont="1" applyAlignment="1">
      <alignment horizontal="left" indent="2"/>
    </xf>
    <xf numFmtId="165" fontId="1" fillId="0" borderId="0" xfId="0" applyNumberFormat="1" applyFont="1"/>
    <xf numFmtId="0" fontId="3" fillId="0" borderId="0" xfId="0" applyFont="1" applyAlignment="1">
      <alignment horizontal="left" wrapText="1" indent="1"/>
    </xf>
    <xf numFmtId="0" fontId="6" fillId="0" borderId="0" xfId="0" applyFont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0" xfId="0" applyFont="1" applyAlignment="1">
      <alignment horizontal="left" indent="2"/>
    </xf>
    <xf numFmtId="2" fontId="6" fillId="0" borderId="0" xfId="0" applyNumberFormat="1" applyFont="1"/>
    <xf numFmtId="2" fontId="6" fillId="0" borderId="0" xfId="0" applyNumberFormat="1" applyFont="1" applyBorder="1"/>
    <xf numFmtId="2" fontId="6" fillId="0" borderId="5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0" fontId="3" fillId="0" borderId="0" xfId="0" applyFont="1" applyAlignment="1">
      <alignment horizontal="left"/>
    </xf>
    <xf numFmtId="0" fontId="6" fillId="0" borderId="8" xfId="0" applyFont="1" applyBorder="1"/>
    <xf numFmtId="166" fontId="3" fillId="0" borderId="0" xfId="1" applyNumberFormat="1" applyFont="1"/>
    <xf numFmtId="166" fontId="6" fillId="0" borderId="0" xfId="0" applyNumberFormat="1" applyFont="1"/>
    <xf numFmtId="166" fontId="6" fillId="0" borderId="0" xfId="0" applyNumberFormat="1" applyFont="1" applyBorder="1"/>
    <xf numFmtId="166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1" fillId="0" borderId="8" xfId="0" applyFont="1" applyBorder="1"/>
    <xf numFmtId="0" fontId="3" fillId="0" borderId="0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BD-Tables-sen-14_1-B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/>
      <sheetData sheetId="1"/>
      <sheetData sheetId="2"/>
      <sheetData sheetId="3">
        <row r="14">
          <cell r="C14">
            <v>826.96092190494153</v>
          </cell>
          <cell r="D14">
            <v>885.87825001370709</v>
          </cell>
          <cell r="E14">
            <v>1447.6793036220797</v>
          </cell>
          <cell r="F14">
            <v>1548.2409657398575</v>
          </cell>
          <cell r="G14">
            <v>1664.8395256933791</v>
          </cell>
          <cell r="H14">
            <v>2095.9738489904807</v>
          </cell>
          <cell r="I14">
            <v>2203.648207804325</v>
          </cell>
          <cell r="J14">
            <v>2871.5347693679378</v>
          </cell>
          <cell r="K14">
            <v>3560.2542706529425</v>
          </cell>
          <cell r="L14">
            <v>4551.7376171666638</v>
          </cell>
          <cell r="M14">
            <v>5134.312602961184</v>
          </cell>
          <cell r="N14">
            <v>6912.7096120364031</v>
          </cell>
          <cell r="O14">
            <v>6475.9131325868912</v>
          </cell>
          <cell r="P14">
            <v>3818.4498742069736</v>
          </cell>
          <cell r="Q14">
            <v>6017.9848877481245</v>
          </cell>
          <cell r="R14">
            <v>8237.0601680716281</v>
          </cell>
          <cell r="S14">
            <v>9491.5676563928191</v>
          </cell>
          <cell r="T14">
            <v>8044.439870311433</v>
          </cell>
          <cell r="U14">
            <v>10132.791922734288</v>
          </cell>
          <cell r="V14">
            <v>11957.153378924777</v>
          </cell>
          <cell r="W14">
            <v>12865.540960581791</v>
          </cell>
          <cell r="X14">
            <v>14574.78</v>
          </cell>
          <cell r="Y14">
            <v>16264.59</v>
          </cell>
          <cell r="Z14">
            <v>18099.099999999999</v>
          </cell>
          <cell r="AA14">
            <v>20224.36</v>
          </cell>
          <cell r="AB14">
            <v>22765.63</v>
          </cell>
        </row>
        <row r="23">
          <cell r="B23">
            <v>2497.0000000000005</v>
          </cell>
          <cell r="C23">
            <v>3868.4754068725242</v>
          </cell>
          <cell r="D23">
            <v>4554.9267445490159</v>
          </cell>
          <cell r="E23">
            <v>5022.1027219486132</v>
          </cell>
          <cell r="F23">
            <v>5668.6959477245236</v>
          </cell>
          <cell r="G23">
            <v>6043.0568703388662</v>
          </cell>
          <cell r="H23">
            <v>6673.9981098035269</v>
          </cell>
          <cell r="I23">
            <v>7456.025960032186</v>
          </cell>
          <cell r="J23">
            <v>8564.0927813659655</v>
          </cell>
          <cell r="K23">
            <v>9824.2954789006562</v>
          </cell>
          <cell r="L23">
            <v>11620.942438490814</v>
          </cell>
          <cell r="M23">
            <v>13789.913218215346</v>
          </cell>
          <cell r="N23">
            <v>16993.778789722528</v>
          </cell>
          <cell r="O23">
            <v>19074.852303629596</v>
          </cell>
          <cell r="P23">
            <v>17985.954595150855</v>
          </cell>
          <cell r="Q23">
            <v>20743.364248842241</v>
          </cell>
          <cell r="R23">
            <v>24343.986583464652</v>
          </cell>
          <cell r="S23">
            <v>26167.2835032558</v>
          </cell>
          <cell r="T23">
            <v>26847.354249055075</v>
          </cell>
          <cell r="U23">
            <v>29150.48130220325</v>
          </cell>
          <cell r="V23">
            <v>31755.55563466718</v>
          </cell>
          <cell r="W23">
            <v>34028.452192899829</v>
          </cell>
          <cell r="X23">
            <v>37515.505999999994</v>
          </cell>
          <cell r="Y23">
            <v>40575.843000000008</v>
          </cell>
          <cell r="Z23">
            <v>43882.781999999999</v>
          </cell>
          <cell r="AA23">
            <v>47685.218000000001</v>
          </cell>
          <cell r="AB23">
            <v>52062.718999999997</v>
          </cell>
        </row>
        <row r="42">
          <cell r="C42">
            <v>0.10496298396815851</v>
          </cell>
          <cell r="D42">
            <v>0.10519039598065394</v>
          </cell>
          <cell r="E42">
            <v>3.1049044635232725E-2</v>
          </cell>
          <cell r="F42">
            <v>2.8692566559259891E-2</v>
          </cell>
          <cell r="G42">
            <v>1.8383411466728949E-2</v>
          </cell>
          <cell r="H42">
            <v>4.8054517419090503E-2</v>
          </cell>
          <cell r="I42">
            <v>5.4738393934931073E-2</v>
          </cell>
          <cell r="J42">
            <v>0.11058101011804911</v>
          </cell>
          <cell r="K42">
            <v>5.8573339249901712E-2</v>
          </cell>
          <cell r="L42">
            <v>9.5996366233887409E-2</v>
          </cell>
          <cell r="M42">
            <v>9.3834821334065843E-2</v>
          </cell>
          <cell r="N42">
            <v>0.12579578861486684</v>
          </cell>
          <cell r="O42">
            <v>2.6131987749369756E-2</v>
          </cell>
          <cell r="P42">
            <v>-3.7414096408482256E-2</v>
          </cell>
          <cell r="Q42">
            <v>6.2011309605470188E-2</v>
          </cell>
          <cell r="R42">
            <v>7.1854315089858734E-2</v>
          </cell>
          <cell r="S42">
            <v>6.4005183016554223E-2</v>
          </cell>
          <cell r="T42">
            <v>3.3199310024192075E-2</v>
          </cell>
          <cell r="U42">
            <v>4.6233315255198359E-2</v>
          </cell>
          <cell r="V42">
            <v>2.8794005159750835E-2</v>
          </cell>
          <cell r="W42">
            <v>2.8489733760251656E-2</v>
          </cell>
          <cell r="X42">
            <v>4.5010467705773882E-2</v>
          </cell>
          <cell r="Y42">
            <v>4.500047500262605E-2</v>
          </cell>
          <cell r="Z42">
            <v>5.0000241036405324E-2</v>
          </cell>
          <cell r="AA42">
            <v>5.4999917422776656E-2</v>
          </cell>
          <cell r="AB42">
            <v>5.9999907156726984E-2</v>
          </cell>
        </row>
        <row r="44">
          <cell r="C44">
            <v>827.56988060167373</v>
          </cell>
          <cell r="D44">
            <v>999.23805382349428</v>
          </cell>
          <cell r="E44">
            <v>1114.8089240490606</v>
          </cell>
          <cell r="F44">
            <v>1268.2213852352506</v>
          </cell>
          <cell r="G44">
            <v>1362.5218412560573</v>
          </cell>
          <cell r="H44">
            <v>1516.3352819111024</v>
          </cell>
          <cell r="I44">
            <v>1705.598984337684</v>
          </cell>
          <cell r="J44">
            <v>1972.1118181195523</v>
          </cell>
          <cell r="K44">
            <v>2276.6721076429035</v>
          </cell>
          <cell r="L44">
            <v>2689.0992568531328</v>
          </cell>
          <cell r="M44">
            <v>3133.1454838832497</v>
          </cell>
          <cell r="N44">
            <v>3866.8802852805716</v>
          </cell>
          <cell r="O44">
            <v>4352.9021025603233</v>
          </cell>
          <cell r="P44">
            <v>4101.3258984701188</v>
          </cell>
          <cell r="Q44">
            <v>4675.7200092061676</v>
          </cell>
          <cell r="R44">
            <v>5447.056874488645</v>
          </cell>
          <cell r="S44">
            <v>5818.0548522002391</v>
          </cell>
          <cell r="T44">
            <v>5987.63420515078</v>
          </cell>
          <cell r="U44">
            <v>6491.5891999116466</v>
          </cell>
          <cell r="V44">
            <v>8550.9210853507775</v>
          </cell>
          <cell r="W44">
            <v>9146.4498959520024</v>
          </cell>
          <cell r="X44">
            <v>10083.729168906568</v>
          </cell>
          <cell r="Y44">
            <v>10906.311955703692</v>
          </cell>
          <cell r="Z44">
            <v>11795.178475432749</v>
          </cell>
          <cell r="AA44">
            <v>12817.228792602948</v>
          </cell>
          <cell r="AB44">
            <v>13993.849854854318</v>
          </cell>
        </row>
        <row r="45">
          <cell r="C45">
            <v>655.59084404388341</v>
          </cell>
          <cell r="D45">
            <v>770.16904115725492</v>
          </cell>
          <cell r="E45">
            <v>800.65629192664346</v>
          </cell>
          <cell r="F45">
            <v>629.57250221560867</v>
          </cell>
          <cell r="G45">
            <v>689.72189601124876</v>
          </cell>
          <cell r="H45">
            <v>731.82017539043886</v>
          </cell>
          <cell r="I45">
            <v>777.26380597188336</v>
          </cell>
          <cell r="J45">
            <v>918.99330589937756</v>
          </cell>
          <cell r="K45">
            <v>1187.5967608640572</v>
          </cell>
          <cell r="L45">
            <v>1483.5079567743999</v>
          </cell>
          <cell r="M45">
            <v>1763.5065403644971</v>
          </cell>
          <cell r="N45">
            <v>2314.5875569180694</v>
          </cell>
          <cell r="O45">
            <v>2921.0974595114653</v>
          </cell>
          <cell r="P45">
            <v>2455.2046741910872</v>
          </cell>
          <cell r="Q45">
            <v>2622.9635686641486</v>
          </cell>
          <cell r="R45">
            <v>3230.6749176817075</v>
          </cell>
          <cell r="S45">
            <v>3523.3995197997083</v>
          </cell>
          <cell r="T45">
            <v>3599.5966794236447</v>
          </cell>
          <cell r="U45">
            <v>3676.1692766006136</v>
          </cell>
          <cell r="V45">
            <v>3766.6287312737682</v>
          </cell>
          <cell r="W45">
            <v>3864.6163846246482</v>
          </cell>
          <cell r="X45">
            <v>4033.4916675626273</v>
          </cell>
          <cell r="Y45">
            <v>4362.5247822814763</v>
          </cell>
          <cell r="Z45">
            <v>4718.0713901730996</v>
          </cell>
          <cell r="AA45">
            <v>5126.8915170411792</v>
          </cell>
          <cell r="AB45">
            <v>5597.5399419417272</v>
          </cell>
        </row>
        <row r="47">
          <cell r="C47">
            <v>0.402082498998799</v>
          </cell>
          <cell r="D47">
            <v>6.5379790367587676E-2</v>
          </cell>
          <cell r="E47">
            <v>6.9362303627809929E-2</v>
          </cell>
          <cell r="F47">
            <v>9.7266121053709131E-2</v>
          </cell>
          <cell r="G47">
            <v>4.6796354621688518E-2</v>
          </cell>
          <cell r="H47">
            <v>5.3769255890827372E-2</v>
          </cell>
          <cell r="I47">
            <v>5.9196597309207011E-2</v>
          </cell>
          <cell r="J47">
            <v>3.4245664567772671E-2</v>
          </cell>
          <cell r="K47">
            <v>8.3675114734315326E-2</v>
          </cell>
          <cell r="L47">
            <v>7.9271775492071539E-2</v>
          </cell>
          <cell r="M47">
            <v>8.4846865319170961E-2</v>
          </cell>
          <cell r="N47">
            <v>9.4633683404880653E-2</v>
          </cell>
          <cell r="O47">
            <v>9.3875756195184623E-2</v>
          </cell>
          <cell r="P47">
            <v>-2.0436010369909607E-2</v>
          </cell>
          <cell r="Q47">
            <v>8.5966827159622117E-2</v>
          </cell>
          <cell r="R47">
            <v>9.4905773388978432E-2</v>
          </cell>
          <cell r="S47">
            <v>1.0236827035473572E-2</v>
          </cell>
          <cell r="T47">
            <v>-6.978283670258878E-3</v>
          </cell>
          <cell r="U47">
            <v>3.7804838792252271E-2</v>
          </cell>
          <cell r="V47">
            <v>5.8877113023182215E-2</v>
          </cell>
          <cell r="W47">
            <v>4.1891555939499669E-2</v>
          </cell>
          <cell r="X47">
            <v>5.4989099515865503E-2</v>
          </cell>
          <cell r="Y47">
            <v>3.4999774368038805E-2</v>
          </cell>
          <cell r="Z47">
            <v>2.9999946527825561E-2</v>
          </cell>
          <cell r="AA47">
            <v>2.9999928118058961E-2</v>
          </cell>
          <cell r="AB47">
            <v>3.0000050402658962E-2</v>
          </cell>
        </row>
        <row r="49">
          <cell r="C49">
            <v>0.39390494504715923</v>
          </cell>
          <cell r="D49">
            <v>7.0884970410139081E-2</v>
          </cell>
          <cell r="E49">
            <v>3.5612303863981287E-2</v>
          </cell>
          <cell r="F49">
            <v>0.19151752147012457</v>
          </cell>
          <cell r="G49">
            <v>4.0385690418611508E-2</v>
          </cell>
          <cell r="H49">
            <v>4.6876826341218036E-2</v>
          </cell>
          <cell r="I49">
            <v>5.5793832947244937E-2</v>
          </cell>
          <cell r="J49">
            <v>4.7853047367494961E-2</v>
          </cell>
          <cell r="K49">
            <v>5.6563043563226278E-2</v>
          </cell>
          <cell r="L49">
            <v>8.247064306811458E-2</v>
          </cell>
          <cell r="M49">
            <v>9.1609555513523011E-2</v>
          </cell>
          <cell r="N49">
            <v>9.2449193326555434E-2</v>
          </cell>
          <cell r="O49">
            <v>9.9994897349321654E-2</v>
          </cell>
          <cell r="P49">
            <v>1.7275178700512983E-2</v>
          </cell>
          <cell r="Q49">
            <v>7.1109935556070702E-2</v>
          </cell>
          <cell r="R49">
            <v>8.5440318939286941E-2</v>
          </cell>
          <cell r="S49">
            <v>-9.4430837251643363E-3</v>
          </cell>
          <cell r="T49">
            <v>-5.1327292499283583E-3</v>
          </cell>
          <cell r="U49">
            <v>3.0701343020628435E-2</v>
          </cell>
          <cell r="V49">
            <v>4.0046736894721269E-2</v>
          </cell>
          <cell r="W49">
            <v>2.1338736543637049E-2</v>
          </cell>
          <cell r="X49">
            <v>5.4993049195081189E-2</v>
          </cell>
          <cell r="Y49">
            <v>3.4999932870587891E-2</v>
          </cell>
          <cell r="Z49">
            <v>3.0000038915603655E-2</v>
          </cell>
          <cell r="AA49">
            <v>2.9999857267478225E-2</v>
          </cell>
          <cell r="AB49">
            <v>3.0000326059489657E-2</v>
          </cell>
        </row>
        <row r="51">
          <cell r="C51">
            <v>0.13767758003821795</v>
          </cell>
          <cell r="D51">
            <v>7.2584264849470559E-2</v>
          </cell>
          <cell r="E51">
            <v>0.10664386030515849</v>
          </cell>
          <cell r="F51">
            <v>0.10888983956278286</v>
          </cell>
          <cell r="G51">
            <v>4.6386357921892829E-2</v>
          </cell>
          <cell r="H51">
            <v>3.4028281085996648E-2</v>
          </cell>
          <cell r="I51">
            <v>5.4228229184294152E-2</v>
          </cell>
          <cell r="J51">
            <v>6.9526753158949184E-2</v>
          </cell>
          <cell r="K51">
            <v>7.4831213494027216E-2</v>
          </cell>
          <cell r="L51">
            <v>6.1789823780168174E-2</v>
          </cell>
          <cell r="M51">
            <v>8.7780283156282612E-2</v>
          </cell>
          <cell r="N51">
            <v>0.10974731028449392</v>
          </cell>
          <cell r="O51">
            <v>5.5477466862580593E-2</v>
          </cell>
          <cell r="P51">
            <v>2.9862336882454432E-2</v>
          </cell>
          <cell r="Q51">
            <v>0.11241145845088241</v>
          </cell>
          <cell r="R51">
            <v>2.0419007725522631E-2</v>
          </cell>
          <cell r="S51">
            <v>-1.3741513699640051E-2</v>
          </cell>
          <cell r="T51">
            <v>2.3723643198138022E-2</v>
          </cell>
          <cell r="U51">
            <v>1.9516299844184459E-2</v>
          </cell>
          <cell r="V51">
            <v>4.8794434564189304E-2</v>
          </cell>
          <cell r="W51">
            <v>1.831986415347453E-2</v>
          </cell>
          <cell r="X51">
            <v>5.4990685428493391E-2</v>
          </cell>
          <cell r="Y51">
            <v>2.999980188560869E-2</v>
          </cell>
          <cell r="Z51">
            <v>3.0000123955090441E-2</v>
          </cell>
          <cell r="AA51">
            <v>2.9999867205811048E-2</v>
          </cell>
          <cell r="AB51">
            <v>3.0000370663439302E-2</v>
          </cell>
        </row>
        <row r="52">
          <cell r="C52">
            <v>0.76</v>
          </cell>
          <cell r="D52">
            <v>0.45</v>
          </cell>
          <cell r="E52">
            <v>0.38</v>
          </cell>
          <cell r="F52">
            <v>0.33</v>
          </cell>
          <cell r="G52">
            <v>0.27</v>
          </cell>
          <cell r="H52">
            <v>0.21</v>
          </cell>
          <cell r="I52">
            <v>0.27279999999999999</v>
          </cell>
          <cell r="J52">
            <v>0.2606666666666666</v>
          </cell>
          <cell r="K52">
            <v>0.24608333333333335</v>
          </cell>
          <cell r="L52">
            <v>0.20683333333333334</v>
          </cell>
          <cell r="M52">
            <v>0.19775000000000001</v>
          </cell>
          <cell r="N52">
            <v>0.2106936608357069</v>
          </cell>
          <cell r="O52">
            <v>0.2299588877251961</v>
          </cell>
          <cell r="P52">
            <v>0.24238526381548567</v>
          </cell>
          <cell r="Q52">
            <v>0.22522227073308318</v>
          </cell>
          <cell r="R52">
            <v>0.22174694098509309</v>
          </cell>
          <cell r="S52">
            <v>0.22040915345833156</v>
          </cell>
          <cell r="T52">
            <v>0.20702602213554552</v>
          </cell>
          <cell r="U52">
            <v>0.19681553151978456</v>
          </cell>
          <cell r="V52">
            <v>0.19129469041660571</v>
          </cell>
          <cell r="W52">
            <v>0.19576633333333335</v>
          </cell>
          <cell r="X52">
            <v>0.17499999999999999</v>
          </cell>
          <cell r="Y52">
            <v>0.155</v>
          </cell>
          <cell r="Z52">
            <v>0.13500000000000001</v>
          </cell>
          <cell r="AA52">
            <v>0.115</v>
          </cell>
          <cell r="AB52">
            <v>9.5000000000000001E-2</v>
          </cell>
        </row>
        <row r="53">
          <cell r="C53">
            <v>0.14150000000000001</v>
          </cell>
          <cell r="D53">
            <v>0.11199999999999999</v>
          </cell>
          <cell r="E53">
            <v>0.18425</v>
          </cell>
          <cell r="F53">
            <v>0.12675</v>
          </cell>
          <cell r="G53">
            <v>0.11666666665000001</v>
          </cell>
          <cell r="H53">
            <v>9.5500000000000002E-2</v>
          </cell>
          <cell r="I53">
            <v>0.1016</v>
          </cell>
          <cell r="J53">
            <v>8.975000000000001E-2</v>
          </cell>
          <cell r="K53">
            <v>7.166666666666667E-2</v>
          </cell>
          <cell r="L53">
            <v>7.9499999999999987E-2</v>
          </cell>
          <cell r="M53">
            <v>0.10124999999999998</v>
          </cell>
          <cell r="N53">
            <v>0.10201620249027724</v>
          </cell>
          <cell r="O53">
            <v>0.1120298452769783</v>
          </cell>
          <cell r="P53">
            <v>0.10804294274691478</v>
          </cell>
          <cell r="Q53">
            <v>0.10068391542187081</v>
          </cell>
          <cell r="R53">
            <v>0.11676799113338199</v>
          </cell>
          <cell r="S53">
            <v>0.10768316689065655</v>
          </cell>
          <cell r="T53">
            <v>9.7686914612618636E-2</v>
          </cell>
          <cell r="U53">
            <v>8.4232799333819802E-2</v>
          </cell>
          <cell r="V53">
            <v>8.970847285993537E-2</v>
          </cell>
          <cell r="W53">
            <v>9.3717416666666664E-2</v>
          </cell>
          <cell r="X53">
            <v>8.4000000000000005E-2</v>
          </cell>
          <cell r="Y53">
            <v>7.3999999999999996E-2</v>
          </cell>
          <cell r="Z53">
            <v>6.4000000000000001E-2</v>
          </cell>
          <cell r="AA53">
            <v>5.3999999999999999E-2</v>
          </cell>
          <cell r="AB53">
            <v>4.3999999999999997E-2</v>
          </cell>
        </row>
        <row r="55">
          <cell r="C55">
            <v>1.2624280925013684</v>
          </cell>
          <cell r="D55">
            <v>1.2971230959982971</v>
          </cell>
          <cell r="E55">
            <v>1.3922463846317583</v>
          </cell>
          <cell r="F55">
            <v>2.0240197147722436</v>
          </cell>
          <cell r="G55">
            <v>1.9767673542692938</v>
          </cell>
          <cell r="H55">
            <v>2.0727877061961855</v>
          </cell>
          <cell r="I55">
            <v>2.1942063991295444</v>
          </cell>
          <cell r="J55">
            <v>2.1458840181771635</v>
          </cell>
          <cell r="K55">
            <v>1.9167359207761716</v>
          </cell>
          <cell r="L55">
            <v>1.8126092153097797</v>
          </cell>
          <cell r="M55">
            <v>1.776604660138249</v>
          </cell>
          <cell r="N55">
            <v>1.6705502035330262</v>
          </cell>
          <cell r="O55">
            <v>1.490329623037943</v>
          </cell>
          <cell r="P55">
            <v>1.6704957290066564</v>
          </cell>
          <cell r="Q55">
            <v>1.782348664234511</v>
          </cell>
          <cell r="R55">
            <v>1.6864901804915513</v>
          </cell>
          <cell r="S55">
            <v>1.6512530543196144</v>
          </cell>
          <cell r="T55">
            <v>1.6633535055043527</v>
          </cell>
          <cell r="U55">
            <v>1.7656693855606758</v>
          </cell>
          <cell r="V55">
            <v>2.2693495327700974</v>
          </cell>
          <cell r="W55">
            <v>2.3667309130515384</v>
          </cell>
          <cell r="X55">
            <v>2.5</v>
          </cell>
          <cell r="Y55">
            <v>2.5</v>
          </cell>
          <cell r="Z55">
            <v>2.5</v>
          </cell>
          <cell r="AA55">
            <v>2.5</v>
          </cell>
          <cell r="AB55">
            <v>2.5</v>
          </cell>
        </row>
        <row r="56">
          <cell r="C56">
            <v>1.2798333333333329</v>
          </cell>
          <cell r="D56">
            <v>1.3164699999999996</v>
          </cell>
          <cell r="E56">
            <v>1.8166666666666667</v>
          </cell>
          <cell r="F56">
            <v>1.9511999999999994</v>
          </cell>
          <cell r="G56">
            <v>1.9806766666666664</v>
          </cell>
          <cell r="H56">
            <v>2.06</v>
          </cell>
          <cell r="I56">
            <v>2.09</v>
          </cell>
          <cell r="J56">
            <v>2.0750000000000002</v>
          </cell>
          <cell r="K56">
            <v>1.825</v>
          </cell>
          <cell r="L56">
            <v>1.7925</v>
          </cell>
          <cell r="M56">
            <v>1.7135</v>
          </cell>
          <cell r="N56">
            <v>1.5915999999999999</v>
          </cell>
          <cell r="O56">
            <v>1.667</v>
          </cell>
          <cell r="P56">
            <v>1.6858</v>
          </cell>
          <cell r="Q56">
            <v>1.7727999999999999</v>
          </cell>
          <cell r="R56">
            <v>1.6702999999999999</v>
          </cell>
          <cell r="S56">
            <v>1.6567000000000001</v>
          </cell>
          <cell r="T56">
            <v>1.7363</v>
          </cell>
          <cell r="U56">
            <v>1.8635999999999999</v>
          </cell>
          <cell r="V56">
            <v>2.3948999999999998</v>
          </cell>
          <cell r="W56">
            <v>2.6467999999999998</v>
          </cell>
          <cell r="X56">
            <v>2.5</v>
          </cell>
          <cell r="Y56">
            <v>2.5</v>
          </cell>
          <cell r="Z56">
            <v>2.5</v>
          </cell>
          <cell r="AA56">
            <v>2.5</v>
          </cell>
          <cell r="AB56">
            <v>2.5</v>
          </cell>
        </row>
        <row r="95">
          <cell r="C95">
            <v>0.21376920748566927</v>
          </cell>
          <cell r="D95">
            <v>0.1944879247671453</v>
          </cell>
          <cell r="E95">
            <v>0.28826158758066373</v>
          </cell>
          <cell r="F95">
            <v>0.27312118695682353</v>
          </cell>
          <cell r="G95">
            <v>0.27549625320670246</v>
          </cell>
          <cell r="H95">
            <v>0.31405071060953349</v>
          </cell>
          <cell r="I95">
            <v>0.29555264689486305</v>
          </cell>
          <cell r="J95">
            <v>0.33529935308686959</v>
          </cell>
          <cell r="K95">
            <v>0.36239283298219127</v>
          </cell>
          <cell r="L95">
            <v>0.39168403434220844</v>
          </cell>
          <cell r="M95">
            <v>0.37232377910683134</v>
          </cell>
          <cell r="N95">
            <v>0.40677883933719683</v>
          </cell>
          <cell r="O95">
            <v>0.3395000406558662</v>
          </cell>
          <cell r="P95">
            <v>0.21230176324566369</v>
          </cell>
          <cell r="Q95">
            <v>0.29011614584572554</v>
          </cell>
          <cell r="R95">
            <v>0.33836118582428681</v>
          </cell>
          <cell r="S95">
            <v>0.3627265189835947</v>
          </cell>
          <cell r="T95">
            <v>0.29963622469780488</v>
          </cell>
          <cell r="U95">
            <v>0.34760290293966545</v>
          </cell>
          <cell r="V95">
            <v>0.37653736928700715</v>
          </cell>
          <cell r="W95">
            <v>0.37808187359359935</v>
          </cell>
          <cell r="X95">
            <v>0.38850015777476127</v>
          </cell>
          <cell r="Y95">
            <v>0.40084416730417644</v>
          </cell>
          <cell r="Z95">
            <v>0.41244194590944572</v>
          </cell>
          <cell r="AA95">
            <v>0.42412220910891085</v>
          </cell>
          <cell r="AB95">
            <v>0.43727316662043719</v>
          </cell>
        </row>
      </sheetData>
      <sheetData sheetId="4">
        <row r="11">
          <cell r="C11">
            <v>496.54200000000003</v>
          </cell>
          <cell r="D11">
            <v>708.30499999999995</v>
          </cell>
          <cell r="E11">
            <v>769.72500000000002</v>
          </cell>
          <cell r="F11">
            <v>876.59</v>
          </cell>
          <cell r="G11">
            <v>931.67570000000001</v>
          </cell>
          <cell r="H11">
            <v>1105.6788019999999</v>
          </cell>
          <cell r="I11">
            <v>1211.0166000000004</v>
          </cell>
          <cell r="J11">
            <v>1367.8126999999999</v>
          </cell>
          <cell r="K11">
            <v>2266.625122142857</v>
          </cell>
          <cell r="L11">
            <v>2810.2504319999998</v>
          </cell>
          <cell r="M11">
            <v>3694.6843939</v>
          </cell>
          <cell r="N11">
            <v>4972.6350360000006</v>
          </cell>
          <cell r="O11">
            <v>5854.1751783</v>
          </cell>
          <cell r="P11">
            <v>5264.4950890400005</v>
          </cell>
          <cell r="Q11">
            <v>5865.8005007991997</v>
          </cell>
          <cell r="R11">
            <v>6873.6614105635999</v>
          </cell>
          <cell r="S11">
            <v>7560.0456340400006</v>
          </cell>
          <cell r="T11">
            <v>7434.1522711159068</v>
          </cell>
          <cell r="U11">
            <v>8118.8382229669996</v>
          </cell>
          <cell r="V11">
            <v>8963.1731824360013</v>
          </cell>
          <cell r="W11">
            <v>9675.5067724260043</v>
          </cell>
          <cell r="X11">
            <v>10865</v>
          </cell>
          <cell r="Y11">
            <v>11470</v>
          </cell>
          <cell r="Z11">
            <v>12330</v>
          </cell>
          <cell r="AA11">
            <v>13230</v>
          </cell>
          <cell r="AB11">
            <v>14190</v>
          </cell>
        </row>
        <row r="12">
          <cell r="B12">
            <v>142.94499999999999</v>
          </cell>
          <cell r="C12">
            <v>324.22500000000002</v>
          </cell>
          <cell r="D12">
            <v>514.68599999999992</v>
          </cell>
          <cell r="E12">
            <v>543.32400000000007</v>
          </cell>
          <cell r="F12">
            <v>683.245</v>
          </cell>
          <cell r="G12">
            <v>740.34780000000001</v>
          </cell>
          <cell r="H12">
            <v>833.16559999999993</v>
          </cell>
          <cell r="I12">
            <v>946.19430000000011</v>
          </cell>
          <cell r="J12">
            <v>1027.441</v>
          </cell>
          <cell r="K12">
            <v>1530.2509381428572</v>
          </cell>
          <cell r="L12">
            <v>1982.6646180000002</v>
          </cell>
          <cell r="M12">
            <v>2646.5407690000002</v>
          </cell>
          <cell r="N12">
            <v>3669.0894360000002</v>
          </cell>
          <cell r="O12">
            <v>4752.6569179999997</v>
          </cell>
          <cell r="P12">
            <v>4388.873634040001</v>
          </cell>
          <cell r="Q12">
            <v>4867.4405007992</v>
          </cell>
          <cell r="R12">
            <v>6134.7518580236001</v>
          </cell>
          <cell r="S12">
            <v>6670.9694821400008</v>
          </cell>
          <cell r="T12">
            <v>6659.2953364259065</v>
          </cell>
          <cell r="U12">
            <v>7241.556858216999</v>
          </cell>
          <cell r="V12">
            <v>8010.8563513100007</v>
          </cell>
          <cell r="W12">
            <v>8786.0653158800014</v>
          </cell>
          <cell r="X12">
            <v>9740</v>
          </cell>
          <cell r="Y12">
            <v>10260</v>
          </cell>
          <cell r="Z12">
            <v>11200</v>
          </cell>
          <cell r="AA12">
            <v>12100</v>
          </cell>
          <cell r="AB12">
            <v>13090</v>
          </cell>
        </row>
        <row r="15">
          <cell r="B15">
            <v>40.880000000000003</v>
          </cell>
          <cell r="C15">
            <v>69.314000000000007</v>
          </cell>
          <cell r="D15">
            <v>71.688000000000002</v>
          </cell>
          <cell r="E15">
            <v>105.88199999999999</v>
          </cell>
          <cell r="F15">
            <v>107.27500000000001</v>
          </cell>
          <cell r="G15">
            <v>140.017</v>
          </cell>
          <cell r="H15">
            <v>155.45400000000001</v>
          </cell>
          <cell r="I15">
            <v>175.88640000000001</v>
          </cell>
          <cell r="J15">
            <v>222.76099999999997</v>
          </cell>
          <cell r="K15">
            <v>402.17418400000003</v>
          </cell>
          <cell r="L15">
            <v>428.78581399999996</v>
          </cell>
          <cell r="M15">
            <v>502.84362489999995</v>
          </cell>
          <cell r="N15">
            <v>722.04560000000004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9">
          <cell r="B19">
            <v>359.22499999999997</v>
          </cell>
          <cell r="C19">
            <v>683.44489999999996</v>
          </cell>
          <cell r="D19">
            <v>978.645779984</v>
          </cell>
          <cell r="E19">
            <v>966.34136917800004</v>
          </cell>
          <cell r="F19">
            <v>1155.8350624981997</v>
          </cell>
          <cell r="G19">
            <v>1011.5955303398003</v>
          </cell>
          <cell r="H19">
            <v>1087.8858019999998</v>
          </cell>
          <cell r="I19">
            <v>1161.9994342800005</v>
          </cell>
          <cell r="J19">
            <v>1257.1223823946375</v>
          </cell>
          <cell r="K19">
            <v>1551.0611221428571</v>
          </cell>
          <cell r="L19">
            <v>2332.8504319999993</v>
          </cell>
          <cell r="M19">
            <v>3068.2367879000003</v>
          </cell>
          <cell r="N19">
            <v>4254.1983289700001</v>
          </cell>
          <cell r="O19">
            <v>5395.918111179999</v>
          </cell>
          <cell r="P19">
            <v>5209.28087744</v>
          </cell>
          <cell r="Q19">
            <v>5483</v>
          </cell>
          <cell r="R19">
            <v>5592.7356657700002</v>
          </cell>
          <cell r="S19">
            <v>6078.0131948199996</v>
          </cell>
          <cell r="T19">
            <v>6469.4359568700002</v>
          </cell>
          <cell r="U19">
            <v>7369.3326407575996</v>
          </cell>
          <cell r="V19">
            <v>7882.9746169848595</v>
          </cell>
          <cell r="W19">
            <v>8793.1583249859996</v>
          </cell>
          <cell r="X19">
            <v>9145</v>
          </cell>
          <cell r="Y19">
            <v>9555</v>
          </cell>
          <cell r="Z19">
            <v>10060</v>
          </cell>
          <cell r="AA19">
            <v>10500</v>
          </cell>
          <cell r="AB19">
            <v>10794</v>
          </cell>
        </row>
        <row r="33">
          <cell r="B33">
            <v>38.799999999999997</v>
          </cell>
          <cell r="C33">
            <v>68.900000000000006</v>
          </cell>
          <cell r="D33">
            <v>73.399900000000002</v>
          </cell>
          <cell r="E33">
            <v>83.152000000000001</v>
          </cell>
          <cell r="F33">
            <v>48.7</v>
          </cell>
          <cell r="G33">
            <v>58.504000000000033</v>
          </cell>
          <cell r="H33">
            <v>71.900000000000006</v>
          </cell>
          <cell r="I33">
            <v>78.599999999999994</v>
          </cell>
          <cell r="J33">
            <v>189.2</v>
          </cell>
          <cell r="K33">
            <v>425.5</v>
          </cell>
          <cell r="L33">
            <v>660.2</v>
          </cell>
          <cell r="M33">
            <v>879</v>
          </cell>
          <cell r="N33">
            <v>1465.2</v>
          </cell>
          <cell r="O33">
            <v>1524.3</v>
          </cell>
          <cell r="P33">
            <v>1475.5886796700001</v>
          </cell>
          <cell r="Q33">
            <v>1540.3</v>
          </cell>
          <cell r="R33">
            <v>1869.0555376500004</v>
          </cell>
          <cell r="S33">
            <v>1916.1756153200004</v>
          </cell>
          <cell r="T33">
            <v>1391.5280790600004</v>
          </cell>
          <cell r="U33">
            <v>1443.9391523623997</v>
          </cell>
          <cell r="V33">
            <v>1776.3811532100001</v>
          </cell>
          <cell r="W33">
            <v>1728.9751528699999</v>
          </cell>
          <cell r="X33">
            <v>2075</v>
          </cell>
          <cell r="Y33">
            <v>2590</v>
          </cell>
          <cell r="Z33">
            <v>3040</v>
          </cell>
          <cell r="AA33">
            <v>3530</v>
          </cell>
          <cell r="AB33">
            <v>4180</v>
          </cell>
        </row>
        <row r="64">
          <cell r="C64">
            <v>792.36067500000013</v>
          </cell>
          <cell r="D64">
            <v>1157.4975039999999</v>
          </cell>
          <cell r="E64">
            <v>1323.5676575248003</v>
          </cell>
          <cell r="F64">
            <v>1314.3398200624999</v>
          </cell>
          <cell r="G64">
            <v>1277.7647137500001</v>
          </cell>
          <cell r="H64">
            <v>1314.6718974999999</v>
          </cell>
          <cell r="I64">
            <v>1443.2173929999999</v>
          </cell>
          <cell r="J64">
            <v>1564.316742</v>
          </cell>
          <cell r="K64">
            <v>1592.3740469999998</v>
          </cell>
          <cell r="L64">
            <v>1501.6856979999998</v>
          </cell>
          <cell r="M64">
            <v>1461.2258850876601</v>
          </cell>
          <cell r="N64">
            <v>1540.588</v>
          </cell>
          <cell r="O64">
            <v>2226.3869999999997</v>
          </cell>
          <cell r="P64">
            <v>2694.3939999999998</v>
          </cell>
          <cell r="Q64">
            <v>3283.6010000000001</v>
          </cell>
          <cell r="R64">
            <v>3607.8280000000004</v>
          </cell>
          <cell r="S64">
            <v>3997.3009999999999</v>
          </cell>
          <cell r="T64">
            <v>4086.3530000000001</v>
          </cell>
          <cell r="U64">
            <v>4157.2029999999995</v>
          </cell>
          <cell r="V64">
            <v>4295.509</v>
          </cell>
          <cell r="W64">
            <v>4510.0709999999999</v>
          </cell>
          <cell r="X64">
            <v>5022.4859999999999</v>
          </cell>
          <cell r="Y64">
            <v>5440.1859999999997</v>
          </cell>
          <cell r="Z64">
            <v>5800.1859999999997</v>
          </cell>
          <cell r="AA64">
            <v>6238.1859999999997</v>
          </cell>
          <cell r="AB64">
            <v>6650.1859999999997</v>
          </cell>
        </row>
        <row r="68">
          <cell r="C68">
            <v>297.35000000000002</v>
          </cell>
          <cell r="D68">
            <v>451.57900000000001</v>
          </cell>
          <cell r="E68">
            <v>556.52200000000005</v>
          </cell>
          <cell r="F68">
            <v>1343.4849999999999</v>
          </cell>
          <cell r="G68">
            <v>1497.971</v>
          </cell>
          <cell r="H68">
            <v>1492.4110000000001</v>
          </cell>
          <cell r="I68">
            <v>1520.346</v>
          </cell>
          <cell r="J68">
            <v>1567.9</v>
          </cell>
          <cell r="K68">
            <v>1575.78</v>
          </cell>
          <cell r="L68">
            <v>1535.35</v>
          </cell>
          <cell r="M68">
            <v>1510.92</v>
          </cell>
          <cell r="N68">
            <v>1489.92</v>
          </cell>
          <cell r="O68">
            <v>1458.9</v>
          </cell>
          <cell r="P68">
            <v>1693.2</v>
          </cell>
          <cell r="Q68">
            <v>1818.3000000000002</v>
          </cell>
          <cell r="R68">
            <v>1862.6</v>
          </cell>
          <cell r="S68">
            <v>1895.1999999999998</v>
          </cell>
          <cell r="T68">
            <v>2016.9</v>
          </cell>
          <cell r="U68">
            <v>2570.4</v>
          </cell>
          <cell r="V68">
            <v>2827.3</v>
          </cell>
          <cell r="W68">
            <v>3170.6509999999998</v>
          </cell>
          <cell r="X68">
            <v>3540</v>
          </cell>
          <cell r="Y68">
            <v>3905</v>
          </cell>
          <cell r="Z68">
            <v>4265</v>
          </cell>
          <cell r="AA68">
            <v>4625</v>
          </cell>
          <cell r="AB68">
            <v>4885</v>
          </cell>
        </row>
        <row r="69">
          <cell r="C69">
            <v>0.26214192859696694</v>
          </cell>
          <cell r="D69">
            <v>0.33454121757599248</v>
          </cell>
          <cell r="E69">
            <v>0.47877978162311075</v>
          </cell>
          <cell r="F69">
            <v>0.45240384747313589</v>
          </cell>
          <cell r="G69">
            <v>0.41880108169041935</v>
          </cell>
          <cell r="H69">
            <v>0.40578736527837078</v>
          </cell>
          <cell r="I69">
            <v>0.40454853128716556</v>
          </cell>
          <cell r="J69">
            <v>0.37901939207298885</v>
          </cell>
          <cell r="K69">
            <v>0.2958057035251338</v>
          </cell>
          <cell r="L69">
            <v>0.23163109428623707</v>
          </cell>
          <cell r="M69">
            <v>0.18156826039995502</v>
          </cell>
          <cell r="N69">
            <v>0.14428808866706658</v>
          </cell>
          <cell r="O69">
            <v>0.19456963912081199</v>
          </cell>
          <cell r="P69">
            <v>0.25254202556613881</v>
          </cell>
          <cell r="Q69">
            <v>0.28062795325617923</v>
          </cell>
          <cell r="R69">
            <v>0.24754183493073359</v>
          </cell>
          <cell r="S69">
            <v>0.25307665451310729</v>
          </cell>
          <cell r="T69">
            <v>0.26427686870298295</v>
          </cell>
          <cell r="U69">
            <v>0.26577137545287932</v>
          </cell>
          <cell r="V69">
            <v>0.32395322010582156</v>
          </cell>
          <cell r="W69">
            <v>0.35080220090911907</v>
          </cell>
          <cell r="X69">
            <v>0.33469400625970502</v>
          </cell>
          <cell r="Y69">
            <v>0.33518625848389638</v>
          </cell>
          <cell r="Z69">
            <v>0.33043632010386215</v>
          </cell>
          <cell r="AA69">
            <v>0.32705030309392735</v>
          </cell>
          <cell r="AB69">
            <v>0.3193353193866037</v>
          </cell>
        </row>
        <row r="70">
          <cell r="C70">
            <v>1.9421842445842141</v>
          </cell>
          <cell r="D70">
            <v>2.0139897598221901</v>
          </cell>
          <cell r="E70">
            <v>1.9763012503570265</v>
          </cell>
          <cell r="F70">
            <v>2.3566146891876536</v>
          </cell>
          <cell r="G70">
            <v>1.4871890585851855</v>
          </cell>
          <cell r="H70">
            <v>1.4993011268838929</v>
          </cell>
          <cell r="I70">
            <v>1.4273552731471721</v>
          </cell>
          <cell r="J70">
            <v>1.2132146614542658</v>
          </cell>
          <cell r="K70">
            <v>0.96690735224929425</v>
          </cell>
          <cell r="L70">
            <v>0.68649095595532306</v>
          </cell>
          <cell r="M70">
            <v>0.57266779666097511</v>
          </cell>
          <cell r="N70">
            <v>0.48409715452756169</v>
          </cell>
          <cell r="O70">
            <v>0.60361318307457867</v>
          </cell>
          <cell r="P70">
            <v>0.84010489340665007</v>
          </cell>
          <cell r="Q70">
            <v>0.80857497431959058</v>
          </cell>
          <cell r="R70">
            <v>0.68555352369183642</v>
          </cell>
          <cell r="S70">
            <v>0.66115002127312739</v>
          </cell>
          <cell r="T70">
            <v>0.56677796234048183</v>
          </cell>
          <cell r="U70">
            <v>0.58617262479228482</v>
          </cell>
          <cell r="V70">
            <v>0.68919917247600215</v>
          </cell>
          <cell r="W70">
            <v>0.71796275693552458</v>
          </cell>
          <cell r="X70">
            <v>0.66079099369296423</v>
          </cell>
          <cell r="Y70">
            <v>0.65440398826347312</v>
          </cell>
          <cell r="Z70">
            <v>0.63360124339164159</v>
          </cell>
          <cell r="AA70">
            <v>0.61410590106869745</v>
          </cell>
          <cell r="AB70">
            <v>0.58552162618668269</v>
          </cell>
        </row>
        <row r="71">
          <cell r="C71">
            <v>9.90218507782364E-2</v>
          </cell>
          <cell r="D71">
            <v>9.3897502850729328E-2</v>
          </cell>
          <cell r="E71">
            <v>8.6710239829626862E-2</v>
          </cell>
          <cell r="F71">
            <v>0.13137327737741744</v>
          </cell>
          <cell r="G71">
            <v>7.1779045061967917E-2</v>
          </cell>
          <cell r="H71">
            <v>5.9020466333582704E-2</v>
          </cell>
          <cell r="I71">
            <v>4.777808267780554E-2</v>
          </cell>
          <cell r="J71">
            <v>4.5212421966104234E-2</v>
          </cell>
          <cell r="K71">
            <v>6.3011038888457313E-2</v>
          </cell>
          <cell r="L71">
            <v>5.0541637563645707E-2</v>
          </cell>
          <cell r="M71">
            <v>5.964874286457076E-2</v>
          </cell>
          <cell r="N71">
            <v>3.2082165504209871E-2</v>
          </cell>
          <cell r="O71">
            <v>2.235772488531948E-2</v>
          </cell>
          <cell r="P71">
            <v>4.5917062456625031E-2</v>
          </cell>
          <cell r="Q71">
            <v>3.5285651812034746E-2</v>
          </cell>
          <cell r="R71">
            <v>0.11361983091812798</v>
          </cell>
          <cell r="S71">
            <v>2.2822554233856335E-2</v>
          </cell>
          <cell r="T71">
            <v>4.9071172701952104E-2</v>
          </cell>
          <cell r="U71">
            <v>5.1342882059412474E-2</v>
          </cell>
          <cell r="V71">
            <v>3.8511070456246473E-2</v>
          </cell>
          <cell r="W71">
            <v>3.5480536149186302E-2</v>
          </cell>
          <cell r="X71">
            <v>3.7470144267949423E-2</v>
          </cell>
          <cell r="Y71">
            <v>4.8838039588163004E-2</v>
          </cell>
          <cell r="Z71">
            <v>4.7627807473545808E-2</v>
          </cell>
          <cell r="AA71">
            <v>4.3511817100734776E-2</v>
          </cell>
          <cell r="AB71">
            <v>8.1882689048639379E-2</v>
          </cell>
        </row>
        <row r="73">
          <cell r="C73">
            <v>2.6411453691480271</v>
          </cell>
          <cell r="D73">
            <v>2.7888970698934492</v>
          </cell>
          <cell r="E73">
            <v>3.8468326278909832</v>
          </cell>
          <cell r="F73">
            <v>4.4582129124287846</v>
          </cell>
          <cell r="G73">
            <v>4.3242619229144186</v>
          </cell>
          <cell r="H73">
            <v>3.7991459194584434</v>
          </cell>
          <cell r="I73">
            <v>3.746166940544001</v>
          </cell>
          <cell r="J73">
            <v>3.5193833480636645</v>
          </cell>
          <cell r="K73">
            <v>1.9773285807129268</v>
          </cell>
          <cell r="L73">
            <v>1.5041796864547197</v>
          </cell>
          <cell r="M73">
            <v>1.086623409762985</v>
          </cell>
          <cell r="N73">
            <v>0.79272253689683392</v>
          </cell>
          <cell r="O73">
            <v>0.8831794354506155</v>
          </cell>
          <cell r="P73">
            <v>1.1844268633057169</v>
          </cell>
          <cell r="Q73">
            <v>1.3023743053926131</v>
          </cell>
          <cell r="R73">
            <v>1.1476787460430304</v>
          </cell>
          <cell r="S73">
            <v>1.1266504170753704</v>
          </cell>
          <cell r="T73">
            <v>1.2256992299314626</v>
          </cell>
          <cell r="U73">
            <v>1.2708423579142842</v>
          </cell>
          <cell r="V73">
            <v>1.4631664743239652</v>
          </cell>
          <cell r="W73">
            <v>1.5614589786506752</v>
          </cell>
          <cell r="X73">
            <v>1.4814739990796135</v>
          </cell>
          <cell r="Y73">
            <v>1.5261957279860505</v>
          </cell>
          <cell r="Z73">
            <v>1.5219355231143552</v>
          </cell>
          <cell r="AA73">
            <v>1.5283798185941042</v>
          </cell>
          <cell r="AB73">
            <v>1.5158890063424948</v>
          </cell>
        </row>
        <row r="74">
          <cell r="C74">
            <v>0.10271034474425124</v>
          </cell>
          <cell r="D74">
            <v>9.8827482511065157E-2</v>
          </cell>
          <cell r="E74">
            <v>0.10503738348111337</v>
          </cell>
          <cell r="F74">
            <v>0.16917817908029981</v>
          </cell>
          <cell r="G74">
            <v>0.1308498343361322</v>
          </cell>
          <cell r="H74">
            <v>9.7019043691496956E-2</v>
          </cell>
          <cell r="I74">
            <v>8.7529766313690471E-2</v>
          </cell>
          <cell r="J74">
            <v>9.145857470105373E-2</v>
          </cell>
          <cell r="K74">
            <v>8.7752490721517709E-2</v>
          </cell>
          <cell r="L74">
            <v>7.1310370676601689E-2</v>
          </cell>
          <cell r="M74">
            <v>7.3186224091680449E-2</v>
          </cell>
          <cell r="N74">
            <v>3.429972213227192E-2</v>
          </cell>
          <cell r="O74">
            <v>2.0993563782573561E-2</v>
          </cell>
          <cell r="P74">
            <v>4.6729413404175135E-2</v>
          </cell>
          <cell r="Q74">
            <v>4.3540519314491252E-2</v>
          </cell>
          <cell r="R74">
            <v>0.14670816242712126</v>
          </cell>
          <cell r="S74">
            <v>3.0138407501680755E-2</v>
          </cell>
          <cell r="T74">
            <v>7.915939517763812E-2</v>
          </cell>
          <cell r="U74">
            <v>7.9190200492139221E-2</v>
          </cell>
          <cell r="V74">
            <v>6.0770817869209369E-2</v>
          </cell>
          <cell r="W74">
            <v>5.4518864037520279E-2</v>
          </cell>
          <cell r="X74">
            <v>6.5531523239760706E-2</v>
          </cell>
          <cell r="Y74">
            <v>8.8491717523975583E-2</v>
          </cell>
          <cell r="Z74">
            <v>8.8402270884022707E-2</v>
          </cell>
          <cell r="AA74">
            <v>8.3522297808012097E-2</v>
          </cell>
          <cell r="AB74">
            <v>0.16384778012684989</v>
          </cell>
        </row>
        <row r="80">
          <cell r="C80">
            <v>0.12835599241961584</v>
          </cell>
          <cell r="D80">
            <v>0.15550304971372911</v>
          </cell>
          <cell r="E80">
            <v>0.15326747432624019</v>
          </cell>
          <cell r="F80">
            <v>0.15463697613767285</v>
          </cell>
          <cell r="G80">
            <v>0.15417291612345127</v>
          </cell>
          <cell r="H80">
            <v>0.1656696306784764</v>
          </cell>
          <cell r="I80">
            <v>0.16242118877960193</v>
          </cell>
          <cell r="J80">
            <v>0.15971483902838277</v>
          </cell>
          <cell r="K80">
            <v>0.23071630194865572</v>
          </cell>
          <cell r="L80">
            <v>0.24182637913185986</v>
          </cell>
          <cell r="M80">
            <v>0.26792658774818284</v>
          </cell>
          <cell r="N80">
            <v>0.29261502680071033</v>
          </cell>
          <cell r="O80">
            <v>0.30690540011080752</v>
          </cell>
          <cell r="P80">
            <v>0.29270034354803426</v>
          </cell>
          <cell r="Q80">
            <v>0.28277961233441629</v>
          </cell>
          <cell r="R80">
            <v>0.28235561940509973</v>
          </cell>
          <cell r="S80">
            <v>0.28891213079490502</v>
          </cell>
          <cell r="T80">
            <v>0.27690446522780027</v>
          </cell>
          <cell r="U80">
            <v>0.27851472292340373</v>
          </cell>
          <cell r="V80">
            <v>0.28225527795996136</v>
          </cell>
          <cell r="W80">
            <v>0.28433578810983468</v>
          </cell>
          <cell r="X80">
            <v>0.28961358004874044</v>
          </cell>
          <cell r="Y80">
            <v>0.28268051017448975</v>
          </cell>
          <cell r="Z80">
            <v>0.2809758050435362</v>
          </cell>
          <cell r="AA80">
            <v>0.27744446926928173</v>
          </cell>
          <cell r="AB80">
            <v>0.27255587630757433</v>
          </cell>
        </row>
        <row r="81">
          <cell r="C81">
            <v>8.381208768291494E-2</v>
          </cell>
          <cell r="D81">
            <v>0.11299545061090968</v>
          </cell>
          <cell r="E81">
            <v>0.10818655652451217</v>
          </cell>
          <cell r="F81">
            <v>0.12052948443535096</v>
          </cell>
          <cell r="G81">
            <v>0.12251213514700628</v>
          </cell>
          <cell r="H81">
            <v>0.12483755408563146</v>
          </cell>
          <cell r="I81">
            <v>0.12690330010545128</v>
          </cell>
          <cell r="J81">
            <v>0.11997079273073033</v>
          </cell>
          <cell r="K81">
            <v>0.15576190083343189</v>
          </cell>
          <cell r="L81">
            <v>0.17061134486244683</v>
          </cell>
          <cell r="M81">
            <v>0.19191859492662627</v>
          </cell>
          <cell r="N81">
            <v>0.21590780257884648</v>
          </cell>
          <cell r="O81">
            <v>0.24915825519108506</v>
          </cell>
          <cell r="P81">
            <v>0.24401671931404037</v>
          </cell>
          <cell r="Q81">
            <v>0.23465048592929513</v>
          </cell>
          <cell r="R81">
            <v>0.25200276203695221</v>
          </cell>
          <cell r="S81">
            <v>0.2549354991820218</v>
          </cell>
          <cell r="T81">
            <v>0.24804288998646071</v>
          </cell>
          <cell r="U81">
            <v>0.24841980422702895</v>
          </cell>
          <cell r="V81">
            <v>0.25226629454924854</v>
          </cell>
          <cell r="W81">
            <v>0.25819761845392569</v>
          </cell>
          <cell r="X81">
            <v>0.25962597972155838</v>
          </cell>
          <cell r="Y81">
            <v>0.25285981119357148</v>
          </cell>
          <cell r="Z81">
            <v>0.25522538657644817</v>
          </cell>
          <cell r="AA81">
            <v>0.25374739819790693</v>
          </cell>
          <cell r="AB81">
            <v>0.25142751380311124</v>
          </cell>
        </row>
        <row r="84">
          <cell r="C84">
            <v>1.7917653005331376E-2</v>
          </cell>
          <cell r="D84">
            <v>1.5738562664216423E-2</v>
          </cell>
          <cell r="E84">
            <v>2.1083200775096251E-2</v>
          </cell>
          <cell r="F84">
            <v>1.8924105471393532E-2</v>
          </cell>
          <cell r="G84">
            <v>2.3169896131086467E-2</v>
          </cell>
          <cell r="H84">
            <v>2.329248487074809E-2</v>
          </cell>
          <cell r="I84">
            <v>2.3589832028862834E-2</v>
          </cell>
          <cell r="J84">
            <v>2.6011044682361529E-2</v>
          </cell>
          <cell r="K84">
            <v>4.0936694632580768E-2</v>
          </cell>
          <cell r="L84">
            <v>3.6897679880056732E-2</v>
          </cell>
          <cell r="M84">
            <v>3.6464596763073509E-2</v>
          </cell>
          <cell r="N84">
            <v>4.2488819522393556E-2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8">
          <cell r="C88">
            <v>0.17667034894052286</v>
          </cell>
          <cell r="D88">
            <v>0.21485434011758095</v>
          </cell>
          <cell r="E88">
            <v>0.19241768292685427</v>
          </cell>
          <cell r="F88">
            <v>0.20389787583547581</v>
          </cell>
          <cell r="G88">
            <v>0.1673979828495433</v>
          </cell>
          <cell r="H88">
            <v>0.16300361254253121</v>
          </cell>
          <cell r="I88">
            <v>0.15584702098797204</v>
          </cell>
          <cell r="J88">
            <v>0.14678990693911276</v>
          </cell>
          <cell r="K88">
            <v>0.15788013761129482</v>
          </cell>
          <cell r="L88">
            <v>0.20074537365172263</v>
          </cell>
          <cell r="M88">
            <v>0.22249862920436009</v>
          </cell>
          <cell r="N88">
            <v>0.25033857281600297</v>
          </cell>
          <cell r="O88">
            <v>0.28288125251450857</v>
          </cell>
          <cell r="P88">
            <v>0.28963049194199902</v>
          </cell>
          <cell r="Q88">
            <v>0.26432549388925786</v>
          </cell>
          <cell r="R88">
            <v>0.22973787167500315</v>
          </cell>
          <cell r="S88">
            <v>0.23227528352584853</v>
          </cell>
          <cell r="T88">
            <v>0.24097108031036987</v>
          </cell>
          <cell r="U88">
            <v>0.25280312061950794</v>
          </cell>
          <cell r="V88">
            <v>0.24823922804799251</v>
          </cell>
          <cell r="W88">
            <v>0.25840606193721405</v>
          </cell>
          <cell r="X88">
            <v>0.24376587110407097</v>
          </cell>
          <cell r="Y88">
            <v>0.23548494112617693</v>
          </cell>
          <cell r="Z88">
            <v>0.2292470882999168</v>
          </cell>
          <cell r="AA88">
            <v>0.22019402322958867</v>
          </cell>
          <cell r="AB88">
            <v>0.20732685897561365</v>
          </cell>
        </row>
        <row r="99">
          <cell r="C99">
            <v>-4.8314356520907008E-2</v>
          </cell>
          <cell r="D99">
            <v>-5.9351290403851828E-2</v>
          </cell>
          <cell r="E99">
            <v>-3.9150208600614085E-2</v>
          </cell>
          <cell r="F99">
            <v>-4.926089969780293E-2</v>
          </cell>
          <cell r="G99">
            <v>-1.3225066726092024E-2</v>
          </cell>
          <cell r="H99">
            <v>2.66601813594519E-3</v>
          </cell>
          <cell r="I99">
            <v>6.574167791629882E-3</v>
          </cell>
          <cell r="J99">
            <v>1.2924932089269991E-2</v>
          </cell>
          <cell r="K99">
            <v>7.2836164337360898E-2</v>
          </cell>
          <cell r="L99">
            <v>4.1081005480137239E-2</v>
          </cell>
          <cell r="M99">
            <v>4.542795854382272E-2</v>
          </cell>
          <cell r="N99">
            <v>4.2276453984707363E-2</v>
          </cell>
          <cell r="O99">
            <v>2.4024147596298982E-2</v>
          </cell>
          <cell r="P99">
            <v>3.0698516060352231E-3</v>
          </cell>
          <cell r="Q99">
            <v>1.8454118445158436E-2</v>
          </cell>
          <cell r="R99">
            <v>5.2617747730096621E-2</v>
          </cell>
          <cell r="S99">
            <v>5.6636847269056517E-2</v>
          </cell>
          <cell r="T99">
            <v>3.5933384917430401E-2</v>
          </cell>
          <cell r="U99">
            <v>2.5711602303895784E-2</v>
          </cell>
          <cell r="V99">
            <v>3.4016049911968826E-2</v>
          </cell>
          <cell r="W99">
            <v>2.5929726172620637E-2</v>
          </cell>
          <cell r="X99">
            <v>4.5847708944669448E-2</v>
          </cell>
          <cell r="Y99">
            <v>4.7195569048312798E-2</v>
          </cell>
          <cell r="Z99">
            <v>5.1728716743619403E-2</v>
          </cell>
          <cell r="AA99">
            <v>5.7250446039693058E-2</v>
          </cell>
          <cell r="AB99">
            <v>6.5229017331960709E-2</v>
          </cell>
        </row>
        <row r="102">
          <cell r="C102">
            <v>1.7810634100864642E-2</v>
          </cell>
          <cell r="D102">
            <v>1.6114397468156721E-2</v>
          </cell>
          <cell r="E102">
            <v>1.6557208126506899E-2</v>
          </cell>
          <cell r="F102">
            <v>8.5910411228791901E-3</v>
          </cell>
          <cell r="G102">
            <v>9.6811930212265911E-3</v>
          </cell>
          <cell r="H102">
            <v>1.0773152586660928E-2</v>
          </cell>
          <cell r="I102">
            <v>1.0541808789472173E-2</v>
          </cell>
          <cell r="J102">
            <v>2.2092240804731537E-2</v>
          </cell>
          <cell r="K102">
            <v>4.3310993741366342E-2</v>
          </cell>
          <cell r="L102">
            <v>5.6811227100935432E-2</v>
          </cell>
          <cell r="M102">
            <v>6.3742243050443056E-2</v>
          </cell>
          <cell r="N102">
            <v>8.6219787731150271E-2</v>
          </cell>
          <cell r="O102">
            <v>7.991149686175833E-2</v>
          </cell>
          <cell r="P102">
            <v>8.2041165614185951E-2</v>
          </cell>
          <cell r="Q102">
            <v>7.4255071719428037E-2</v>
          </cell>
          <cell r="R102">
            <v>7.677688825705864E-2</v>
          </cell>
          <cell r="S102">
            <v>7.322791512086399E-2</v>
          </cell>
          <cell r="T102">
            <v>5.1831106564587344E-2</v>
          </cell>
          <cell r="U102">
            <v>4.9533972952043981E-2</v>
          </cell>
          <cell r="V102">
            <v>5.5939224419387736E-2</v>
          </cell>
          <cell r="W102">
            <v>5.0809691345019725E-2</v>
          </cell>
          <cell r="X102">
            <v>5.5310462825691339E-2</v>
          </cell>
          <cell r="Y102">
            <v>6.383108294262671E-2</v>
          </cell>
          <cell r="Z102">
            <v>6.9275462070750207E-2</v>
          </cell>
          <cell r="AA102">
            <v>7.4027133523852193E-2</v>
          </cell>
          <cell r="AB102">
            <v>8.0287777516959882E-2</v>
          </cell>
        </row>
        <row r="105">
          <cell r="C105">
            <v>-6.0721569945278567E-2</v>
          </cell>
          <cell r="D105">
            <v>-6.9781073946880823E-2</v>
          </cell>
          <cell r="E105">
            <v>-4.109023263823864E-2</v>
          </cell>
          <cell r="F105">
            <v>-4.8563031963057342E-2</v>
          </cell>
          <cell r="G105">
            <v>-1.9745607711467598E-2</v>
          </cell>
          <cell r="H105">
            <v>-7.2709040670418199E-3</v>
          </cell>
          <cell r="I105">
            <v>-1.9156095159221355E-3</v>
          </cell>
          <cell r="J105">
            <v>-5.6305758182490021E-3</v>
          </cell>
          <cell r="K105">
            <v>3.6925192323367835E-2</v>
          </cell>
          <cell r="L105">
            <v>2.2055009854543738E-2</v>
          </cell>
          <cell r="M105">
            <v>3.3789016553383462E-2</v>
          </cell>
          <cell r="N105">
            <v>8.3346210859034601E-3</v>
          </cell>
          <cell r="O105">
            <v>-1.9305152512763053E-2</v>
          </cell>
          <cell r="P105">
            <v>-6.7212138320193529E-2</v>
          </cell>
          <cell r="Q105">
            <v>-4.5199972769756035E-2</v>
          </cell>
          <cell r="R105">
            <v>-8.6582347112188936E-3</v>
          </cell>
          <cell r="S105">
            <v>-5.9107048563430504E-3</v>
          </cell>
          <cell r="T105">
            <v>-1.121676746842541E-2</v>
          </cell>
          <cell r="U105">
            <v>-1.9886297280079047E-2</v>
          </cell>
          <cell r="V105">
            <v>-1.0741730058297981E-2</v>
          </cell>
          <cell r="W105">
            <v>-1.4089336179094027E-2</v>
          </cell>
          <cell r="X105">
            <v>-4.5314596049963992E-3</v>
          </cell>
          <cell r="Y105">
            <v>-1.2938733028910821E-2</v>
          </cell>
          <cell r="Z105">
            <v>-1.4356427994925208E-2</v>
          </cell>
          <cell r="AA105">
            <v>-1.4050475767983277E-2</v>
          </cell>
          <cell r="AB105">
            <v>-1.2561771889017168E-2</v>
          </cell>
        </row>
        <row r="124">
          <cell r="C124">
            <v>-6.7210715502570517E-2</v>
          </cell>
          <cell r="D124">
            <v>-7.9527246056701528E-2</v>
          </cell>
          <cell r="E124">
            <v>-6.239784140783379E-2</v>
          </cell>
          <cell r="F124">
            <v>-7.0500352494407739E-2</v>
          </cell>
          <cell r="G124">
            <v>-3.0462203862972697E-2</v>
          </cell>
          <cell r="H124">
            <v>-1.4744685027023004E-2</v>
          </cell>
          <cell r="I124">
            <v>-1.3725520113339084E-2</v>
          </cell>
          <cell r="J124">
            <v>-1.5410468541606269E-2</v>
          </cell>
          <cell r="K124">
            <v>2.3540008593662374E-2</v>
          </cell>
          <cell r="L124">
            <v>-1.786429982755857E-2</v>
          </cell>
          <cell r="M124">
            <v>-3.0453592227489695E-2</v>
          </cell>
          <cell r="N124">
            <v>-4.7415192520765773E-2</v>
          </cell>
          <cell r="O124">
            <v>-6.4306811573402914E-2</v>
          </cell>
          <cell r="P124">
            <v>-8.0630038457952441E-2</v>
          </cell>
          <cell r="Q124">
            <v>-6.5389561834286625E-2</v>
          </cell>
          <cell r="R124">
            <v>-3.5087003342606851E-2</v>
          </cell>
          <cell r="S124">
            <v>-2.7796598278132283E-2</v>
          </cell>
          <cell r="T124">
            <v>-2.4604327961566006E-2</v>
          </cell>
          <cell r="U124">
            <v>-3.123399644499809E-2</v>
          </cell>
          <cell r="V124">
            <v>-3.6002699044911261E-2</v>
          </cell>
          <cell r="W124">
            <v>-3.8922848885890676E-2</v>
          </cell>
          <cell r="X124">
            <v>-3.7584459076734834E-2</v>
          </cell>
          <cell r="Y124">
            <v>-3.2556316821316558E-2</v>
          </cell>
          <cell r="Z124">
            <v>-3.1561353607891134E-2</v>
          </cell>
          <cell r="AA124">
            <v>-2.9568911690830479E-2</v>
          </cell>
          <cell r="AB124">
            <v>-2.6583321551069971E-2</v>
          </cell>
        </row>
        <row r="125">
          <cell r="C125">
            <v>-6.5168567325548293E-2</v>
          </cell>
          <cell r="D125">
            <v>-7.329223908672404E-2</v>
          </cell>
          <cell r="E125">
            <v>-4.9654175349333196E-2</v>
          </cell>
          <cell r="F125">
            <v>-5.3582881371530652E-2</v>
          </cell>
          <cell r="G125">
            <v>-1.6561954071795459E-2</v>
          </cell>
          <cell r="H125">
            <v>-1.2841777685568292E-2</v>
          </cell>
          <cell r="I125">
            <v>-1.7722287313418864E-2</v>
          </cell>
          <cell r="J125">
            <v>-1.8294603572667944E-2</v>
          </cell>
          <cell r="K125">
            <v>-2.8028472941533985E-3</v>
          </cell>
          <cell r="L125">
            <v>-2.6219904419350189E-2</v>
          </cell>
          <cell r="M125">
            <v>-3.3584155800795996E-2</v>
          </cell>
          <cell r="N125">
            <v>-4.8003643160481509E-2</v>
          </cell>
          <cell r="O125">
            <v>-6.5481132592692684E-2</v>
          </cell>
          <cell r="P125">
            <v>-9.164418835764189E-2</v>
          </cell>
          <cell r="Q125">
            <v>-6.6681541268215516E-2</v>
          </cell>
          <cell r="R125">
            <v>-3.6057382723527383E-2</v>
          </cell>
          <cell r="S125">
            <v>-2.812524160478597E-2</v>
          </cell>
          <cell r="T125">
            <v>-2.6288632342195677E-2</v>
          </cell>
          <cell r="U125">
            <v>-3.2255677726389112E-2</v>
          </cell>
          <cell r="V125">
            <v>-3.7042741214538571E-2</v>
          </cell>
          <cell r="W125">
            <v>-4.0577822990817802E-2</v>
          </cell>
          <cell r="X125">
            <v>-3.8517406642469387E-2</v>
          </cell>
          <cell r="Y125">
            <v>-3.3418899023243943E-2</v>
          </cell>
          <cell r="Z125">
            <v>-3.2358932940942532E-2</v>
          </cell>
          <cell r="AA125">
            <v>-3.0302891768262442E-2</v>
          </cell>
          <cell r="AB125">
            <v>-2.7255587630757434E-2</v>
          </cell>
        </row>
      </sheetData>
      <sheetData sheetId="5">
        <row r="13">
          <cell r="B13">
            <v>289.52600000000001</v>
          </cell>
          <cell r="C13">
            <v>309.96499999999997</v>
          </cell>
          <cell r="D13">
            <v>376.49799999999999</v>
          </cell>
          <cell r="E13">
            <v>304.47608559999998</v>
          </cell>
          <cell r="F13">
            <v>340.95694764999996</v>
          </cell>
          <cell r="G13">
            <v>499.20715359000002</v>
          </cell>
          <cell r="H13">
            <v>507.0567509039999</v>
          </cell>
          <cell r="I13">
            <v>603.33388045000004</v>
          </cell>
          <cell r="J13">
            <v>830.55511807898711</v>
          </cell>
          <cell r="K13">
            <v>1092.1114172023454</v>
          </cell>
          <cell r="L13">
            <v>1472.4372680211104</v>
          </cell>
          <cell r="M13">
            <v>1666.5259475635069</v>
          </cell>
          <cell r="N13">
            <v>2088.2848205460591</v>
          </cell>
          <cell r="O13">
            <v>2427.9793646272378</v>
          </cell>
          <cell r="P13">
            <v>1893.6023605627336</v>
          </cell>
          <cell r="Q13">
            <v>2462.2015733105904</v>
          </cell>
          <cell r="R13">
            <v>3254.4922833174746</v>
          </cell>
          <cell r="S13">
            <v>3502.3193678474649</v>
          </cell>
          <cell r="T13">
            <v>4245.7622008228254</v>
          </cell>
          <cell r="U13">
            <v>4073.3242549105594</v>
          </cell>
          <cell r="V13">
            <v>3099.4670043091792</v>
          </cell>
          <cell r="W13">
            <v>2930.6801861108374</v>
          </cell>
          <cell r="X13">
            <v>3660.078</v>
          </cell>
          <cell r="Y13">
            <v>4068.8120000000004</v>
          </cell>
          <cell r="Z13">
            <v>4524.6000000000004</v>
          </cell>
          <cell r="AA13">
            <v>5050.1000000000004</v>
          </cell>
          <cell r="AB13">
            <v>5657.4359999999997</v>
          </cell>
        </row>
        <row r="14">
          <cell r="B14">
            <v>-711.15300000000002</v>
          </cell>
          <cell r="C14">
            <v>-897.45299999999997</v>
          </cell>
          <cell r="D14">
            <v>-1162.8320000000001</v>
          </cell>
          <cell r="E14">
            <v>-1013.0340985</v>
          </cell>
          <cell r="F14">
            <v>-939.28425234632869</v>
          </cell>
          <cell r="G14">
            <v>-1027.8357592824</v>
          </cell>
          <cell r="H14">
            <v>-1013.8710057361499</v>
          </cell>
          <cell r="I14">
            <v>-1092.5252002999998</v>
          </cell>
          <cell r="J14">
            <v>-1469.1687624399997</v>
          </cell>
          <cell r="K14">
            <v>-2007.7336828679674</v>
          </cell>
          <cell r="L14">
            <v>-2686.3406505853068</v>
          </cell>
          <cell r="M14">
            <v>-3685.8802274261575</v>
          </cell>
          <cell r="N14">
            <v>-4984.1099838404598</v>
          </cell>
          <cell r="O14">
            <v>-6264.1749666898659</v>
          </cell>
          <cell r="P14">
            <v>-4293.4540543621533</v>
          </cell>
          <cell r="Q14">
            <v>-5052.2754621711592</v>
          </cell>
          <cell r="R14">
            <v>-6748.3101276754833</v>
          </cell>
          <cell r="S14">
            <v>-7718.3225242122353</v>
          </cell>
          <cell r="T14">
            <v>-7738.3958000117182</v>
          </cell>
          <cell r="U14">
            <v>-8344.2827209793923</v>
          </cell>
          <cell r="V14">
            <v>-7033.9921272831189</v>
          </cell>
          <cell r="W14">
            <v>-6799.8610872131685</v>
          </cell>
          <cell r="X14">
            <v>-7305.8960000000006</v>
          </cell>
          <cell r="Y14">
            <v>-7944.2479999999996</v>
          </cell>
          <cell r="Z14">
            <v>-8646.24</v>
          </cell>
          <cell r="AA14">
            <v>-9472.7080000000005</v>
          </cell>
          <cell r="AB14">
            <v>-10446.704</v>
          </cell>
        </row>
        <row r="16">
          <cell r="B16">
            <v>110.545</v>
          </cell>
          <cell r="C16">
            <v>98.009</v>
          </cell>
          <cell r="D16">
            <v>198.2305945</v>
          </cell>
          <cell r="E16">
            <v>365.24350157614168</v>
          </cell>
          <cell r="F16">
            <v>216.7667337361857</v>
          </cell>
          <cell r="G16">
            <v>359.97393463396924</v>
          </cell>
          <cell r="H16">
            <v>369.79972170626115</v>
          </cell>
          <cell r="I16">
            <v>407.77906399434517</v>
          </cell>
          <cell r="J16">
            <v>458.84303354314386</v>
          </cell>
          <cell r="K16">
            <v>554.76203276749584</v>
          </cell>
          <cell r="L16">
            <v>715.04340448133951</v>
          </cell>
          <cell r="M16">
            <v>885.08581340429214</v>
          </cell>
          <cell r="N16">
            <v>1094.1094273678436</v>
          </cell>
          <cell r="O16">
            <v>1260.4539937358468</v>
          </cell>
          <cell r="P16">
            <v>1313.6090497578905</v>
          </cell>
          <cell r="Q16">
            <v>1598.7712545500838</v>
          </cell>
          <cell r="R16">
            <v>2008.1573498886369</v>
          </cell>
          <cell r="S16">
            <v>2543.6624386761059</v>
          </cell>
          <cell r="T16">
            <v>2964.0329421033489</v>
          </cell>
          <cell r="U16">
            <v>3018.7896108182254</v>
          </cell>
          <cell r="V16">
            <v>3133.1420462328392</v>
          </cell>
          <cell r="W16">
            <v>3351.0815855586361</v>
          </cell>
          <cell r="X16">
            <v>3940.6400000000003</v>
          </cell>
          <cell r="Y16">
            <v>4244.38</v>
          </cell>
          <cell r="Z16">
            <v>4629.7160000000003</v>
          </cell>
          <cell r="AA16">
            <v>5108.0599999999995</v>
          </cell>
          <cell r="AB16">
            <v>5700.2759999999998</v>
          </cell>
        </row>
        <row r="17">
          <cell r="B17">
            <v>-105.621</v>
          </cell>
          <cell r="C17">
            <v>-93.674999999999997</v>
          </cell>
          <cell r="D17">
            <v>-249.53651275529759</v>
          </cell>
          <cell r="E17">
            <v>-345.42921140810193</v>
          </cell>
          <cell r="F17">
            <v>-225.17507257163598</v>
          </cell>
          <cell r="G17">
            <v>-295.17610407952458</v>
          </cell>
          <cell r="H17">
            <v>-309.62645734225674</v>
          </cell>
          <cell r="I17">
            <v>-364.77999030899571</v>
          </cell>
          <cell r="J17">
            <v>-397.29626856874251</v>
          </cell>
          <cell r="K17">
            <v>-485.44424452475954</v>
          </cell>
          <cell r="L17">
            <v>-631.45240930188572</v>
          </cell>
          <cell r="M17">
            <v>-727.26193520837046</v>
          </cell>
          <cell r="N17">
            <v>-932.91999767136576</v>
          </cell>
          <cell r="O17">
            <v>-1239.4243578927085</v>
          </cell>
          <cell r="P17">
            <v>-973.88329182182929</v>
          </cell>
          <cell r="Q17">
            <v>-1085.3273264608129</v>
          </cell>
          <cell r="R17">
            <v>-1260.6922949604075</v>
          </cell>
          <cell r="S17">
            <v>-1442.8094739588914</v>
          </cell>
          <cell r="T17">
            <v>-1558.5612722983262</v>
          </cell>
          <cell r="U17">
            <v>-1730.1163883906183</v>
          </cell>
          <cell r="V17">
            <v>-1675.3601023648569</v>
          </cell>
          <cell r="W17">
            <v>-1731.029936411139</v>
          </cell>
          <cell r="X17">
            <v>-1808.6155999999999</v>
          </cell>
          <cell r="Y17">
            <v>-1976.6867999999959</v>
          </cell>
          <cell r="Z17">
            <v>-2142.5592000000001</v>
          </cell>
          <cell r="AA17">
            <v>-2330.6927999999998</v>
          </cell>
          <cell r="AB17">
            <v>-2544.4083999999998</v>
          </cell>
        </row>
        <row r="37">
          <cell r="C37">
            <v>-0.18585827000187308</v>
          </cell>
          <cell r="D37">
            <v>-0.14632972365721703</v>
          </cell>
          <cell r="E37">
            <v>-8.0289249789228259E-2</v>
          </cell>
          <cell r="F37">
            <v>-9.4278621684378283E-2</v>
          </cell>
          <cell r="G37">
            <v>-5.7811137646169082E-2</v>
          </cell>
          <cell r="H37">
            <v>-6.1519143239470213E-2</v>
          </cell>
          <cell r="I37">
            <v>-6.4593202040788653E-2</v>
          </cell>
          <cell r="J37">
            <v>-9.6760513786473309E-2</v>
          </cell>
          <cell r="K37">
            <v>-6.9508868805093826E-2</v>
          </cell>
          <cell r="L37">
            <v>-0.1107012626382063</v>
          </cell>
          <cell r="M37">
            <v>-0.15144638881809525</v>
          </cell>
          <cell r="N37">
            <v>-0.19752836071242605</v>
          </cell>
          <cell r="O37">
            <v>-0.21980251365997039</v>
          </cell>
          <cell r="P37">
            <v>-0.10544572157297143</v>
          </cell>
          <cell r="Q37">
            <v>-0.10266198312108582</v>
          </cell>
          <cell r="R37">
            <v>-0.12765630179316101</v>
          </cell>
          <cell r="S37">
            <v>-0.11715680057138311</v>
          </cell>
          <cell r="T37">
            <v>-5.8091758145663433E-2</v>
          </cell>
          <cell r="U37">
            <v>-0.10717577137302428</v>
          </cell>
          <cell r="V37">
            <v>-0.12006663522165383</v>
          </cell>
          <cell r="W37">
            <v>-0.12799051220739671</v>
          </cell>
          <cell r="X37">
            <v>-0.10173563965790576</v>
          </cell>
          <cell r="Y37">
            <v>-9.6134638533572486E-2</v>
          </cell>
          <cell r="Z37">
            <v>-9.0159210963425204E-2</v>
          </cell>
          <cell r="AA37">
            <v>-8.1061724411116282E-2</v>
          </cell>
          <cell r="AB37">
            <v>-6.928291624569205E-2</v>
          </cell>
        </row>
        <row r="38">
          <cell r="C38">
            <v>-0.19171928917781111</v>
          </cell>
          <cell r="D38">
            <v>-0.22392720010027573</v>
          </cell>
          <cell r="E38">
            <v>-0.19642914260804353</v>
          </cell>
          <cell r="F38">
            <v>-0.21363401243596911</v>
          </cell>
          <cell r="G38">
            <v>-0.17292171705262044</v>
          </cell>
          <cell r="H38">
            <v>-0.15740465302169329</v>
          </cell>
          <cell r="I38">
            <v>-0.14396231050795102</v>
          </cell>
          <cell r="J38">
            <v>-0.16001587654513894</v>
          </cell>
          <cell r="K38">
            <v>-0.17863938337694893</v>
          </cell>
          <cell r="L38">
            <v>-0.1893419978093728</v>
          </cell>
          <cell r="M38">
            <v>-0.26016075426313667</v>
          </cell>
          <cell r="N38">
            <v>-0.28467013580659351</v>
          </cell>
          <cell r="O38">
            <v>-0.29972425759930699</v>
          </cell>
          <cell r="P38">
            <v>-0.2228929236717945</v>
          </cell>
          <cell r="Q38">
            <v>-0.22254898871271464</v>
          </cell>
          <cell r="R38">
            <v>-0.24204291547458395</v>
          </cell>
          <cell r="S38">
            <v>-0.26604550251088427</v>
          </cell>
          <cell r="T38">
            <v>-0.21638945449746136</v>
          </cell>
          <cell r="U38">
            <v>-0.25869557803729815</v>
          </cell>
          <cell r="V38">
            <v>-0.28117324893366491</v>
          </cell>
          <cell r="W38">
            <v>-0.26910745146199161</v>
          </cell>
          <cell r="X38">
            <v>-0.2429540734436583</v>
          </cell>
          <cell r="Y38">
            <v>-0.23877729416490487</v>
          </cell>
          <cell r="Z38">
            <v>-0.2348096344484267</v>
          </cell>
          <cell r="AA38">
            <v>-0.23186472587794399</v>
          </cell>
          <cell r="AB38">
            <v>-0.22997588735232979</v>
          </cell>
        </row>
        <row r="49">
          <cell r="C49">
            <v>2.7450846939953012E-2</v>
          </cell>
          <cell r="D49">
            <v>5.5916501687397438E-2</v>
          </cell>
          <cell r="E49">
            <v>5.7740186049874617E-2</v>
          </cell>
          <cell r="F49">
            <v>6.9895950024676148E-2</v>
          </cell>
          <cell r="G49">
            <v>8.1713452141782064E-2</v>
          </cell>
          <cell r="H49">
            <v>7.0986961264149315E-2</v>
          </cell>
          <cell r="I49">
            <v>6.3692748522525294E-2</v>
          </cell>
          <cell r="J49">
            <v>4.5491198809672409E-2</v>
          </cell>
          <cell r="K49">
            <v>8.1210513854394761E-2</v>
          </cell>
          <cell r="L49">
            <v>5.6001905391953218E-2</v>
          </cell>
          <cell r="M49">
            <v>6.7501535958666883E-2</v>
          </cell>
          <cell r="N49">
            <v>6.7677505621715289E-2</v>
          </cell>
          <cell r="O49">
            <v>8.2846799676329921E-2</v>
          </cell>
          <cell r="P49">
            <v>8.9859617803023137E-2</v>
          </cell>
          <cell r="Q49">
            <v>9.4385097696108117E-2</v>
          </cell>
          <cell r="R49">
            <v>9.2047110131308438E-2</v>
          </cell>
          <cell r="S49">
            <v>8.8824257957446404E-2</v>
          </cell>
          <cell r="T49">
            <v>9.0804938339896654E-2</v>
          </cell>
          <cell r="U49">
            <v>8.685164412455193E-2</v>
          </cell>
          <cell r="V49">
            <v>8.0006719450325461E-2</v>
          </cell>
          <cell r="W49">
            <v>7.8052111792588405E-2</v>
          </cell>
          <cell r="X49">
            <v>7.7130000592288431E-2</v>
          </cell>
          <cell r="Y49">
            <v>7.7365170207307821E-2</v>
          </cell>
          <cell r="Z49">
            <v>7.3836385304833232E-2</v>
          </cell>
          <cell r="AA49">
            <v>7.2186395373090254E-2</v>
          </cell>
          <cell r="AB49">
            <v>6.9993981681978623E-2</v>
          </cell>
        </row>
      </sheetData>
      <sheetData sheetId="6">
        <row r="25">
          <cell r="C25">
            <v>15.125750296812328</v>
          </cell>
          <cell r="D25">
            <v>12.294097265112393</v>
          </cell>
          <cell r="E25">
            <v>13.760583690288637</v>
          </cell>
          <cell r="F25">
            <v>12.968789337643265</v>
          </cell>
          <cell r="G25">
            <v>9.9334807921730004</v>
          </cell>
          <cell r="H25">
            <v>8.9066109223879693</v>
          </cell>
          <cell r="I25">
            <v>8.3746567478520078</v>
          </cell>
          <cell r="J25">
            <v>7.8166085967113599</v>
          </cell>
          <cell r="K25">
            <v>6.4034969287002808</v>
          </cell>
          <cell r="L25">
            <v>5.9245041467337165</v>
          </cell>
          <cell r="M25">
            <v>4.9253565896488789</v>
          </cell>
          <cell r="N25">
            <v>4.1459796986481043</v>
          </cell>
          <cell r="O25">
            <v>4.3139197431243739</v>
          </cell>
          <cell r="P25">
            <v>3.7757008351189603</v>
          </cell>
          <cell r="Q25">
            <v>3.3462388742772569</v>
          </cell>
          <cell r="R25">
            <v>3.4298042396276678</v>
          </cell>
          <cell r="S25">
            <v>3.3107474320665196</v>
          </cell>
          <cell r="T25">
            <v>2.7293275604143812</v>
          </cell>
          <cell r="U25">
            <v>2.6050856818784136</v>
          </cell>
          <cell r="V25">
            <v>2.3797769034563445</v>
          </cell>
          <cell r="W25">
            <v>2.1207870374146918</v>
          </cell>
          <cell r="X25">
            <v>2.021328976107637</v>
          </cell>
          <cell r="Y25">
            <v>1.9245066013829411</v>
          </cell>
          <cell r="Z25">
            <v>1.8197022445939441</v>
          </cell>
          <cell r="AA25">
            <v>1.7080108836527719</v>
          </cell>
          <cell r="AB25">
            <v>1.5914969894735278</v>
          </cell>
        </row>
        <row r="26">
          <cell r="C26">
            <v>17.52419143993513</v>
          </cell>
          <cell r="D26">
            <v>15.441808412822406</v>
          </cell>
          <cell r="E26">
            <v>19.32578659209975</v>
          </cell>
          <cell r="F26">
            <v>20.048386958953067</v>
          </cell>
          <cell r="G26">
            <v>15.893878156406563</v>
          </cell>
          <cell r="H26">
            <v>16.463663868603351</v>
          </cell>
          <cell r="I26">
            <v>16.031171351775988</v>
          </cell>
          <cell r="J26">
            <v>16.150217933771394</v>
          </cell>
          <cell r="K26">
            <v>11.4700001708446</v>
          </cell>
          <cell r="L26">
            <v>10.524973722782734</v>
          </cell>
          <cell r="M26">
            <v>9.3607133313426338</v>
          </cell>
          <cell r="N26">
            <v>7.5095259096486604</v>
          </cell>
          <cell r="O26">
            <v>9.5411461374320172</v>
          </cell>
          <cell r="P26">
            <v>7.7176836943055198</v>
          </cell>
          <cell r="Q26">
            <v>7.0072929223679594</v>
          </cell>
          <cell r="R26">
            <v>6.4347954864743242</v>
          </cell>
          <cell r="S26">
            <v>6.4306325342911483</v>
          </cell>
          <cell r="T26">
            <v>4.9548467779385872</v>
          </cell>
          <cell r="U26">
            <v>4.9313067361931573</v>
          </cell>
          <cell r="V26">
            <v>5.5103122972090279</v>
          </cell>
          <cell r="W26">
            <v>5.2307539850490228</v>
          </cell>
          <cell r="X26">
            <v>4.8798144511840427</v>
          </cell>
          <cell r="Y26">
            <v>4.57202230627282</v>
          </cell>
          <cell r="Z26">
            <v>4.2567158822279803</v>
          </cell>
          <cell r="AA26">
            <v>3.9383622896824222</v>
          </cell>
          <cell r="AB26">
            <v>3.621124604416623</v>
          </cell>
        </row>
        <row r="28">
          <cell r="C28">
            <v>1.2239409835923731</v>
          </cell>
          <cell r="D28">
            <v>1.3372145467681271</v>
          </cell>
          <cell r="E28">
            <v>1.393317592080402</v>
          </cell>
          <cell r="F28">
            <v>1.4155762740998663</v>
          </cell>
          <cell r="G28">
            <v>1.5528059423273992</v>
          </cell>
          <cell r="H28">
            <v>1.736885037763527</v>
          </cell>
          <cell r="I28">
            <v>1.7242776843407273</v>
          </cell>
          <cell r="J28">
            <v>1.857182782948454</v>
          </cell>
          <cell r="K28">
            <v>1.7702561133693815</v>
          </cell>
          <cell r="L28">
            <v>1.9471579000429529</v>
          </cell>
          <cell r="M28">
            <v>2.2009141451558221</v>
          </cell>
          <cell r="N28">
            <v>2.2850109373377787</v>
          </cell>
          <cell r="O28">
            <v>2.6927411241792534</v>
          </cell>
          <cell r="P28">
            <v>2.5406427186406941</v>
          </cell>
          <cell r="Q28">
            <v>2.9786762597796947</v>
          </cell>
          <cell r="R28">
            <v>2.4466050253979827</v>
          </cell>
          <cell r="S28">
            <v>2.427950052865318</v>
          </cell>
          <cell r="T28">
            <v>2.4658844701382936</v>
          </cell>
          <cell r="U28">
            <v>2.4860722602897094</v>
          </cell>
          <cell r="V28">
            <v>2.6967451065799621</v>
          </cell>
          <cell r="W28">
            <v>2.5337718309334711</v>
          </cell>
          <cell r="X28">
            <v>2.5046468287512611</v>
          </cell>
          <cell r="Y28">
            <v>2.5031075352573779</v>
          </cell>
          <cell r="Z28">
            <v>2.5119578375517562</v>
          </cell>
          <cell r="AA28">
            <v>2.5195768444428706</v>
          </cell>
          <cell r="AB28">
            <v>2.5243716877469038</v>
          </cell>
        </row>
        <row r="29">
          <cell r="C29">
            <v>1.0564268120048363</v>
          </cell>
          <cell r="D29">
            <v>1.0646321507680017</v>
          </cell>
          <cell r="E29">
            <v>0.99208708745710528</v>
          </cell>
          <cell r="F29">
            <v>0.91570012728474404</v>
          </cell>
          <cell r="G29">
            <v>0.97048485273959662</v>
          </cell>
          <cell r="H29">
            <v>0.93963041105194778</v>
          </cell>
          <cell r="I29">
            <v>0.9007597403501626</v>
          </cell>
          <cell r="J29">
            <v>0.89886532592871571</v>
          </cell>
          <cell r="K29">
            <v>0.9883024774304785</v>
          </cell>
          <cell r="L29">
            <v>1.0960545229845726</v>
          </cell>
          <cell r="M29">
            <v>1.1580620626205846</v>
          </cell>
          <cell r="N29">
            <v>1.2615455451347577</v>
          </cell>
          <cell r="O29">
            <v>1.2174920005833074</v>
          </cell>
          <cell r="P29">
            <v>1.2429515401866673</v>
          </cell>
          <cell r="Q29">
            <v>1.4224269492923303</v>
          </cell>
          <cell r="R29">
            <v>1.3040626242811737</v>
          </cell>
          <cell r="S29">
            <v>1.2500060234892103</v>
          </cell>
          <cell r="T29">
            <v>1.3583076827143161</v>
          </cell>
          <cell r="U29">
            <v>1.3133296296217556</v>
          </cell>
          <cell r="V29">
            <v>1.1646620686813798</v>
          </cell>
          <cell r="W29">
            <v>1.0273070517499849</v>
          </cell>
          <cell r="X29">
            <v>1.0374810887825059</v>
          </cell>
          <cell r="Y29">
            <v>1.0536359302020331</v>
          </cell>
          <cell r="Z29">
            <v>1.0738361313712568</v>
          </cell>
          <cell r="AA29">
            <v>1.0927041130223061</v>
          </cell>
          <cell r="AB29">
            <v>1.1094702282438151</v>
          </cell>
        </row>
        <row r="43">
          <cell r="C43">
            <v>0.42528359380653852</v>
          </cell>
          <cell r="D43">
            <v>0.44864455485441312</v>
          </cell>
          <cell r="E43">
            <v>-1.4937052885776743E-2</v>
          </cell>
          <cell r="F43">
            <v>0.19766399059385006</v>
          </cell>
          <cell r="G43">
            <v>0.39178290358788281</v>
          </cell>
          <cell r="H43">
            <v>0.23173809483078911</v>
          </cell>
          <cell r="I43">
            <v>0.18813775755610945</v>
          </cell>
          <cell r="J43">
            <v>0.2306161264061794</v>
          </cell>
          <cell r="K43">
            <v>0.4003003993944258</v>
          </cell>
          <cell r="L43">
            <v>0.27851295139418231</v>
          </cell>
          <cell r="M43">
            <v>0.42736325541477682</v>
          </cell>
          <cell r="N43">
            <v>0.46399277943310829</v>
          </cell>
          <cell r="O43">
            <v>7.87637225187377E-2</v>
          </cell>
          <cell r="P43">
            <v>7.7325138789638079E-2</v>
          </cell>
          <cell r="Q43">
            <v>0.30132668811919988</v>
          </cell>
          <cell r="R43">
            <v>0.14498583486917507</v>
          </cell>
          <cell r="S43">
            <v>0.1135512805203059</v>
          </cell>
          <cell r="T43">
            <v>0.24455256387238344</v>
          </cell>
          <cell r="U43">
            <v>0.13756935794864794</v>
          </cell>
          <cell r="V43">
            <v>0.19250374889177815</v>
          </cell>
          <cell r="W43">
            <v>0.20243515286786271</v>
          </cell>
          <cell r="X43">
            <v>0.15672113709999838</v>
          </cell>
          <cell r="Y43">
            <v>0.13598955852055061</v>
          </cell>
          <cell r="Z43">
            <v>0.14378836720046753</v>
          </cell>
          <cell r="AA43">
            <v>0.157708753639381</v>
          </cell>
          <cell r="AB43">
            <v>0.17173090682874564</v>
          </cell>
        </row>
        <row r="44">
          <cell r="C44">
            <v>0.37844338625784424</v>
          </cell>
          <cell r="D44">
            <v>0.33623051561735645</v>
          </cell>
          <cell r="E44">
            <v>-0.11902177299491763</v>
          </cell>
          <cell r="F44">
            <v>8.8066189134272013E-2</v>
          </cell>
          <cell r="G44">
            <v>0.34469278549153171</v>
          </cell>
          <cell r="H44">
            <v>6.6185536202010731E-2</v>
          </cell>
          <cell r="I44">
            <v>0.14731472284385186</v>
          </cell>
          <cell r="J44">
            <v>0.14014692753898583</v>
          </cell>
          <cell r="K44">
            <v>0.61523239078228398</v>
          </cell>
          <cell r="L44">
            <v>0.28908732491693112</v>
          </cell>
          <cell r="M44">
            <v>0.334234781871662</v>
          </cell>
          <cell r="N44">
            <v>0.53611897150853061</v>
          </cell>
          <cell r="O44">
            <v>-0.11654751744108074</v>
          </cell>
          <cell r="P44">
            <v>0.16569754375233189</v>
          </cell>
          <cell r="Q44">
            <v>0.27023011111999301</v>
          </cell>
          <cell r="R44">
            <v>0.27799169158934878</v>
          </cell>
          <cell r="S44">
            <v>7.5593068497305099E-2</v>
          </cell>
          <cell r="T44">
            <v>0.33157710086102465</v>
          </cell>
          <cell r="U44">
            <v>9.09690954052189E-2</v>
          </cell>
          <cell r="V44">
            <v>-2.5100628538328926E-2</v>
          </cell>
          <cell r="W44">
            <v>0.12884521882326996</v>
          </cell>
          <cell r="X44">
            <v>0.18176085149806323</v>
          </cell>
          <cell r="Y44">
            <v>0.1543877544649408</v>
          </cell>
          <cell r="Z44">
            <v>0.16160982772256718</v>
          </cell>
          <cell r="AA44">
            <v>0.17448809640442828</v>
          </cell>
          <cell r="AB44">
            <v>0.18744982606368754</v>
          </cell>
        </row>
      </sheetData>
      <sheetData sheetId="7">
        <row r="22">
          <cell r="B22">
            <v>153.813647</v>
          </cell>
          <cell r="C22">
            <v>208.95965200000001</v>
          </cell>
          <cell r="D22">
            <v>277.06627099999997</v>
          </cell>
          <cell r="E22">
            <v>261.93806500000005</v>
          </cell>
          <cell r="F22">
            <v>308.78091699999993</v>
          </cell>
          <cell r="G22">
            <v>391.77619200000004</v>
          </cell>
          <cell r="H22">
            <v>431.422235</v>
          </cell>
          <cell r="I22">
            <v>516.33692999999994</v>
          </cell>
          <cell r="J22">
            <v>589.94068599999991</v>
          </cell>
          <cell r="K22">
            <v>866.65871299999992</v>
          </cell>
          <cell r="L22">
            <v>1007.3680469999999</v>
          </cell>
          <cell r="M22">
            <v>1272.0985369999999</v>
          </cell>
          <cell r="N22">
            <v>1793.8020099999999</v>
          </cell>
          <cell r="O22">
            <v>1642.0807870000001</v>
          </cell>
          <cell r="P22">
            <v>1874.96135402</v>
          </cell>
          <cell r="Q22">
            <v>2081.1287516433999</v>
          </cell>
          <cell r="R22">
            <v>2901.0719750399003</v>
          </cell>
          <cell r="S22">
            <v>3255.3136593824001</v>
          </cell>
          <cell r="T22">
            <v>3989.0833168152003</v>
          </cell>
          <cell r="U22">
            <v>4501.0099203820992</v>
          </cell>
          <cell r="V22">
            <v>4948.1581463700004</v>
          </cell>
          <cell r="W22">
            <v>6332.5354768037996</v>
          </cell>
          <cell r="X22">
            <v>7410.1553108999997</v>
          </cell>
          <cell r="Y22">
            <v>8423.0356479000002</v>
          </cell>
          <cell r="Z22">
            <v>9600.2264207999997</v>
          </cell>
          <cell r="AA22">
            <v>11080.6574769</v>
          </cell>
          <cell r="AB22">
            <v>12958.887615</v>
          </cell>
        </row>
        <row r="29">
          <cell r="C29">
            <v>2.3036085466576708</v>
          </cell>
          <cell r="D29">
            <v>1.6847932560061061</v>
          </cell>
          <cell r="E29">
            <v>1.1174415257959074</v>
          </cell>
          <cell r="F29">
            <v>1.3856149038830754</v>
          </cell>
          <cell r="G29">
            <v>1.0161815731234807</v>
          </cell>
          <cell r="H29">
            <v>1.4681711528157197</v>
          </cell>
          <cell r="I29">
            <v>1.6646105298894178</v>
          </cell>
          <cell r="J29">
            <v>1.2612477899730126</v>
          </cell>
          <cell r="K29">
            <v>1.8608710659688295</v>
          </cell>
          <cell r="L29">
            <v>1.7311442474160434</v>
          </cell>
          <cell r="M29">
            <v>2.5310356603720598</v>
          </cell>
          <cell r="N29">
            <v>2.7604202977282695</v>
          </cell>
          <cell r="O29">
            <v>2.3670914655352662</v>
          </cell>
          <cell r="P29">
            <v>4.807889063976325</v>
          </cell>
          <cell r="Q29">
            <v>4.4263189012475319</v>
          </cell>
          <cell r="R29">
            <v>4.2226141533414943</v>
          </cell>
          <cell r="S29">
            <v>3.7632362096217191</v>
          </cell>
          <cell r="T29">
            <v>3.6442980922699433</v>
          </cell>
          <cell r="U29">
            <v>3.2150139675529026</v>
          </cell>
          <cell r="V29">
            <v>3.4731289825356422</v>
          </cell>
          <cell r="W29">
            <v>3.8773516343752079</v>
          </cell>
          <cell r="X29">
            <v>4.0645649954518683</v>
          </cell>
          <cell r="Y29">
            <v>4.1075946996446362</v>
          </cell>
          <cell r="Z29">
            <v>4.1548921959730238</v>
          </cell>
          <cell r="AA29">
            <v>4.1775173812618478</v>
          </cell>
          <cell r="AB29">
            <v>4.175147310710666</v>
          </cell>
        </row>
        <row r="30">
          <cell r="C30">
            <v>190.26424430264365</v>
          </cell>
          <cell r="D30">
            <v>198.29574544045829</v>
          </cell>
          <cell r="E30">
            <v>126.50027614678901</v>
          </cell>
          <cell r="F30">
            <v>134.45768296432971</v>
          </cell>
          <cell r="G30">
            <v>112.035023047679</v>
          </cell>
          <cell r="H30">
            <v>161.92673300970873</v>
          </cell>
          <cell r="I30">
            <v>202.15379712918659</v>
          </cell>
          <cell r="J30">
            <v>196.17290795180722</v>
          </cell>
          <cell r="K30">
            <v>386.62355561643835</v>
          </cell>
          <cell r="L30">
            <v>478.63153081171549</v>
          </cell>
          <cell r="M30">
            <v>930.81834899328862</v>
          </cell>
          <cell r="N30">
            <v>1361.1241386026641</v>
          </cell>
          <cell r="O30">
            <v>1480.1421601679665</v>
          </cell>
          <cell r="P30">
            <v>2110.397801916004</v>
          </cell>
          <cell r="Q30">
            <v>2263.9156026392716</v>
          </cell>
          <cell r="R30">
            <v>2818.2439153307191</v>
          </cell>
          <cell r="S30">
            <v>2872.9586380534802</v>
          </cell>
          <cell r="T30">
            <v>2823.4069102112539</v>
          </cell>
          <cell r="U30">
            <v>2699.1111542772587</v>
          </cell>
          <cell r="V30">
            <v>2520.7253039918164</v>
          </cell>
          <cell r="W30">
            <v>2756.4386877605416</v>
          </cell>
          <cell r="X30">
            <v>3087.2103999999999</v>
          </cell>
          <cell r="Y30">
            <v>3395.9315999999999</v>
          </cell>
          <cell r="Z30">
            <v>3735.5248000000001</v>
          </cell>
          <cell r="AA30">
            <v>4109.076</v>
          </cell>
          <cell r="AB30">
            <v>4519.9839999999995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96"/>
  <sheetViews>
    <sheetView tabSelected="1" zoomScaleNormal="100" zoomScaleSheetLayoutView="100" workbookViewId="0">
      <pane xSplit="1" ySplit="7" topLeftCell="U8" activePane="bottomRight" state="frozen"/>
      <selection activeCell="Y12" sqref="Y12"/>
      <selection pane="topRight" activeCell="Y12" sqref="Y12"/>
      <selection pane="bottomLeft" activeCell="Y12" sqref="Y12"/>
      <selection pane="bottomRight" activeCell="AK21" sqref="AK21"/>
    </sheetView>
  </sheetViews>
  <sheetFormatPr defaultRowHeight="12.75" x14ac:dyDescent="0.2"/>
  <cols>
    <col min="1" max="1" width="66.85546875" style="2" customWidth="1"/>
    <col min="2" max="11" width="9.140625" style="2" hidden="1" customWidth="1"/>
    <col min="12" max="17" width="9.140625" style="3" hidden="1" customWidth="1"/>
    <col min="18" max="20" width="9.140625" style="2" hidden="1" customWidth="1"/>
    <col min="21" max="28" width="9.140625" style="2" customWidth="1"/>
    <col min="29" max="16384" width="9.140625" style="2"/>
  </cols>
  <sheetData>
    <row r="1" spans="1:32" ht="13.5" x14ac:dyDescent="0.25">
      <c r="A1" s="1"/>
      <c r="B1" s="1"/>
      <c r="M1" s="4"/>
      <c r="N1" s="4"/>
      <c r="O1" s="4"/>
      <c r="P1" s="5"/>
      <c r="Q1" s="5"/>
      <c r="R1" s="6"/>
      <c r="S1" s="6"/>
      <c r="T1" s="7"/>
      <c r="U1" s="7"/>
      <c r="V1" s="7"/>
      <c r="W1" s="7"/>
      <c r="X1" s="7"/>
      <c r="AA1" s="7"/>
      <c r="AB1" s="7" t="s">
        <v>0</v>
      </c>
    </row>
    <row r="2" spans="1:32" ht="18.75" x14ac:dyDescent="0.3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2" ht="13.5" x14ac:dyDescent="0.25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32" ht="3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4"/>
      <c r="O4" s="14"/>
      <c r="P4" s="14"/>
      <c r="Q4" s="14"/>
      <c r="R4" s="14"/>
      <c r="S4" s="14"/>
      <c r="T4" s="14"/>
      <c r="U4" s="14"/>
      <c r="V4" s="14"/>
      <c r="W4" s="16"/>
      <c r="X4" s="17"/>
      <c r="Y4" s="18"/>
      <c r="Z4" s="14"/>
      <c r="AA4" s="14"/>
      <c r="AB4" s="14"/>
    </row>
    <row r="5" spans="1:32" x14ac:dyDescent="0.2">
      <c r="C5" s="3">
        <v>1996</v>
      </c>
      <c r="D5" s="3">
        <f t="shared" ref="D5:K5" si="0">C5+1</f>
        <v>1997</v>
      </c>
      <c r="E5" s="3">
        <f t="shared" si="0"/>
        <v>1998</v>
      </c>
      <c r="F5" s="3">
        <f t="shared" si="0"/>
        <v>1999</v>
      </c>
      <c r="G5" s="3">
        <f t="shared" si="0"/>
        <v>2000</v>
      </c>
      <c r="H5" s="3">
        <f t="shared" si="0"/>
        <v>2001</v>
      </c>
      <c r="I5" s="3">
        <f t="shared" si="0"/>
        <v>2002</v>
      </c>
      <c r="J5" s="3">
        <f t="shared" si="0"/>
        <v>2003</v>
      </c>
      <c r="K5" s="19">
        <f t="shared" si="0"/>
        <v>2004</v>
      </c>
      <c r="L5" s="19">
        <f>K5+1</f>
        <v>2005</v>
      </c>
      <c r="M5" s="19">
        <v>2006</v>
      </c>
      <c r="N5" s="19">
        <v>2007</v>
      </c>
      <c r="O5" s="19">
        <v>2008</v>
      </c>
      <c r="P5" s="19">
        <f t="shared" ref="P5:AB5" si="1">O5+1</f>
        <v>2009</v>
      </c>
      <c r="Q5" s="19">
        <f t="shared" si="1"/>
        <v>2010</v>
      </c>
      <c r="R5" s="19">
        <f t="shared" si="1"/>
        <v>2011</v>
      </c>
      <c r="S5" s="19">
        <f t="shared" si="1"/>
        <v>2012</v>
      </c>
      <c r="T5" s="19">
        <f t="shared" si="1"/>
        <v>2013</v>
      </c>
      <c r="U5" s="19">
        <f t="shared" si="1"/>
        <v>2014</v>
      </c>
      <c r="V5" s="19">
        <f t="shared" si="1"/>
        <v>2015</v>
      </c>
      <c r="W5" s="20">
        <f t="shared" si="1"/>
        <v>2016</v>
      </c>
      <c r="X5" s="21">
        <f t="shared" si="1"/>
        <v>2017</v>
      </c>
      <c r="Y5" s="22">
        <f t="shared" si="1"/>
        <v>2018</v>
      </c>
      <c r="Z5" s="19">
        <f t="shared" si="1"/>
        <v>2019</v>
      </c>
      <c r="AA5" s="19">
        <f t="shared" si="1"/>
        <v>2020</v>
      </c>
      <c r="AB5" s="19">
        <f t="shared" si="1"/>
        <v>2021</v>
      </c>
    </row>
    <row r="6" spans="1:32" ht="13.5" x14ac:dyDescent="0.25">
      <c r="A6" s="7"/>
      <c r="B6" s="7"/>
      <c r="C6" s="23" t="s">
        <v>3</v>
      </c>
      <c r="D6" s="23" t="s">
        <v>3</v>
      </c>
      <c r="E6" s="23" t="s">
        <v>3</v>
      </c>
      <c r="F6" s="23" t="s">
        <v>3</v>
      </c>
      <c r="G6" s="23" t="s">
        <v>3</v>
      </c>
      <c r="H6" s="23" t="s">
        <v>3</v>
      </c>
      <c r="I6" s="23" t="s">
        <v>3</v>
      </c>
      <c r="J6" s="23" t="s">
        <v>3</v>
      </c>
      <c r="K6" s="23" t="s">
        <v>3</v>
      </c>
      <c r="L6" s="23" t="s">
        <v>3</v>
      </c>
      <c r="M6" s="23" t="s">
        <v>3</v>
      </c>
      <c r="N6" s="23" t="s">
        <v>3</v>
      </c>
      <c r="O6" s="23" t="s">
        <v>3</v>
      </c>
      <c r="P6" s="23" t="s">
        <v>3</v>
      </c>
      <c r="Q6" s="23" t="s">
        <v>3</v>
      </c>
      <c r="R6" s="23" t="s">
        <v>3</v>
      </c>
      <c r="S6" s="23" t="s">
        <v>3</v>
      </c>
      <c r="T6" s="23" t="s">
        <v>3</v>
      </c>
      <c r="U6" s="23" t="s">
        <v>3</v>
      </c>
      <c r="V6" s="23" t="s">
        <v>3</v>
      </c>
      <c r="W6" s="24" t="s">
        <v>3</v>
      </c>
      <c r="X6" s="25" t="s">
        <v>4</v>
      </c>
      <c r="Y6" s="26" t="s">
        <v>5</v>
      </c>
      <c r="Z6" s="23" t="s">
        <v>5</v>
      </c>
      <c r="AA6" s="23" t="s">
        <v>5</v>
      </c>
      <c r="AB6" s="23" t="s">
        <v>5</v>
      </c>
    </row>
    <row r="7" spans="1:32" ht="3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  <c r="X7" s="30"/>
      <c r="Y7" s="31"/>
      <c r="Z7" s="28"/>
      <c r="AA7" s="28"/>
      <c r="AB7" s="28"/>
    </row>
    <row r="8" spans="1:32" ht="6.7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6"/>
      <c r="X8" s="17"/>
      <c r="Y8" s="18"/>
      <c r="Z8" s="14"/>
      <c r="AA8" s="14"/>
      <c r="AB8" s="14"/>
    </row>
    <row r="9" spans="1:32" ht="13.5" x14ac:dyDescent="0.25">
      <c r="A9" s="32" t="s">
        <v>6</v>
      </c>
      <c r="B9" s="32"/>
      <c r="K9" s="3"/>
      <c r="Q9" s="33"/>
      <c r="R9" s="3"/>
      <c r="S9" s="3"/>
      <c r="T9" s="3"/>
      <c r="U9" s="3"/>
      <c r="V9" s="3"/>
      <c r="W9" s="34"/>
      <c r="X9" s="35"/>
      <c r="Y9" s="36"/>
    </row>
    <row r="10" spans="1:32" ht="6.75" customHeight="1" x14ac:dyDescent="0.25">
      <c r="A10" s="32"/>
      <c r="B10" s="32"/>
      <c r="K10" s="3"/>
      <c r="R10" s="3"/>
      <c r="S10" s="3"/>
      <c r="T10" s="3"/>
      <c r="U10" s="3"/>
      <c r="V10" s="3"/>
      <c r="W10" s="34"/>
      <c r="X10" s="35"/>
      <c r="Y10" s="36"/>
    </row>
    <row r="11" spans="1:32" ht="13.5" x14ac:dyDescent="0.25">
      <c r="A11" s="32" t="s">
        <v>7</v>
      </c>
      <c r="B11" s="32"/>
      <c r="K11" s="3"/>
      <c r="M11" s="37"/>
      <c r="R11" s="3"/>
      <c r="S11" s="3"/>
      <c r="T11" s="3"/>
      <c r="U11" s="3"/>
      <c r="V11" s="3"/>
      <c r="W11" s="34"/>
      <c r="X11" s="35"/>
      <c r="Y11" s="36"/>
    </row>
    <row r="12" spans="1:32" ht="13.5" x14ac:dyDescent="0.25">
      <c r="A12" s="38" t="s">
        <v>8</v>
      </c>
      <c r="B12" s="38"/>
      <c r="C12" s="39">
        <f>[1]NatAcc!C23/[1]NatAcc!B23-1</f>
        <v>0.54924926186324541</v>
      </c>
      <c r="D12" s="39">
        <f>[1]NatAcc!D23/[1]NatAcc!C23-1</f>
        <v>0.17744751238614032</v>
      </c>
      <c r="E12" s="39">
        <f>[1]NatAcc!E23/[1]NatAcc!D23-1</f>
        <v>0.10256498152438498</v>
      </c>
      <c r="F12" s="39">
        <f>[1]NatAcc!F23/[1]NatAcc!E23-1</f>
        <v>0.12874950226526383</v>
      </c>
      <c r="G12" s="39">
        <f>[1]NatAcc!G23/[1]NatAcc!F23-1</f>
        <v>6.6040042730570958E-2</v>
      </c>
      <c r="H12" s="39">
        <f>[1]NatAcc!H23/[1]NatAcc!G23-1</f>
        <v>0.10440762895373523</v>
      </c>
      <c r="I12" s="39">
        <f>[1]NatAcc!I23/[1]NatAcc!H23-1</f>
        <v>0.11717531790725677</v>
      </c>
      <c r="J12" s="39">
        <f>[1]NatAcc!J23/[1]NatAcc!I23-1</f>
        <v>0.14861359486588976</v>
      </c>
      <c r="K12" s="40">
        <f>[1]NatAcc!K23/[1]NatAcc!J23-1</f>
        <v>0.1471495848663249</v>
      </c>
      <c r="L12" s="40">
        <f>[1]NatAcc!L23/[1]NatAcc!K23-1</f>
        <v>0.18287794411810632</v>
      </c>
      <c r="M12" s="40">
        <f>[1]NatAcc!M23/[1]NatAcc!L23-1</f>
        <v>0.18664327710121698</v>
      </c>
      <c r="N12" s="40">
        <f>[1]NatAcc!N23/[1]NatAcc!M23-1</f>
        <v>0.23233399085319384</v>
      </c>
      <c r="O12" s="40">
        <f>[1]NatAcc!O23/[1]NatAcc!N23-1</f>
        <v>0.12246090405540966</v>
      </c>
      <c r="P12" s="40">
        <f>[1]NatAcc!P23/[1]NatAcc!O23-1</f>
        <v>-5.7085511916207254E-2</v>
      </c>
      <c r="Q12" s="40">
        <f>[1]NatAcc!Q23/[1]NatAcc!P23-1</f>
        <v>0.15330905229988767</v>
      </c>
      <c r="R12" s="40">
        <f>[1]NatAcc!R23/[1]NatAcc!Q23-1</f>
        <v>0.17357947782377559</v>
      </c>
      <c r="S12" s="40">
        <f>[1]NatAcc!S23/[1]NatAcc!R23-1</f>
        <v>7.4897220039942036E-2</v>
      </c>
      <c r="T12" s="40">
        <f>[1]NatAcc!T23/[1]NatAcc!S23-1</f>
        <v>2.5989352150927791E-2</v>
      </c>
      <c r="U12" s="40">
        <f>[1]NatAcc!U23/[1]NatAcc!T23-1</f>
        <v>8.5785997077504783E-2</v>
      </c>
      <c r="V12" s="40">
        <f>[1]NatAcc!V23/[1]NatAcc!U23-1</f>
        <v>8.9366426079113603E-2</v>
      </c>
      <c r="W12" s="41">
        <f>[1]NatAcc!W23/[1]NatAcc!V23-1</f>
        <v>7.1574768975270375E-2</v>
      </c>
      <c r="X12" s="42">
        <f>[1]NatAcc!X23/[1]NatAcc!W23-1</f>
        <v>0.10247465230956787</v>
      </c>
      <c r="Y12" s="43">
        <f>[1]NatAcc!Y23/[1]NatAcc!X23-1</f>
        <v>8.1575255842211369E-2</v>
      </c>
      <c r="Z12" s="39">
        <f>[1]NatAcc!Z23/[1]NatAcc!Y23-1</f>
        <v>8.1500192121701343E-2</v>
      </c>
      <c r="AA12" s="39">
        <f>[1]NatAcc!AA23/[1]NatAcc!Z23-1</f>
        <v>8.6649839110018112E-2</v>
      </c>
      <c r="AB12" s="39">
        <f>[1]NatAcc!AB23/[1]NatAcc!AA23-1</f>
        <v>9.179995779824246E-2</v>
      </c>
    </row>
    <row r="13" spans="1:32" ht="13.5" x14ac:dyDescent="0.25">
      <c r="A13" s="38" t="s">
        <v>9</v>
      </c>
      <c r="B13" s="38"/>
      <c r="C13" s="39">
        <f>[1]NatAcc!C42</f>
        <v>0.10496298396815851</v>
      </c>
      <c r="D13" s="39">
        <f>[1]NatAcc!D42</f>
        <v>0.10519039598065394</v>
      </c>
      <c r="E13" s="39">
        <f>[1]NatAcc!E42</f>
        <v>3.1049044635232725E-2</v>
      </c>
      <c r="F13" s="39">
        <f>[1]NatAcc!F42</f>
        <v>2.8692566559259891E-2</v>
      </c>
      <c r="G13" s="39">
        <f>[1]NatAcc!G42</f>
        <v>1.8383411466728949E-2</v>
      </c>
      <c r="H13" s="39">
        <f>[1]NatAcc!H42</f>
        <v>4.8054517419090503E-2</v>
      </c>
      <c r="I13" s="39">
        <f>[1]NatAcc!I42</f>
        <v>5.4738393934931073E-2</v>
      </c>
      <c r="J13" s="39">
        <f>[1]NatAcc!J42</f>
        <v>0.11058101011804911</v>
      </c>
      <c r="K13" s="40">
        <f>[1]NatAcc!K42</f>
        <v>5.8573339249901712E-2</v>
      </c>
      <c r="L13" s="40">
        <f>[1]NatAcc!L42</f>
        <v>9.5996366233887409E-2</v>
      </c>
      <c r="M13" s="40">
        <f>[1]NatAcc!M42</f>
        <v>9.3834821334065843E-2</v>
      </c>
      <c r="N13" s="40">
        <f>[1]NatAcc!N42</f>
        <v>0.12579578861486684</v>
      </c>
      <c r="O13" s="40">
        <f>[1]NatAcc!O42</f>
        <v>2.6131987749369756E-2</v>
      </c>
      <c r="P13" s="40">
        <f>[1]NatAcc!P42</f>
        <v>-3.7414096408482256E-2</v>
      </c>
      <c r="Q13" s="40">
        <f>[1]NatAcc!Q42</f>
        <v>6.2011309605470188E-2</v>
      </c>
      <c r="R13" s="40">
        <f>[1]NatAcc!R42</f>
        <v>7.1854315089858734E-2</v>
      </c>
      <c r="S13" s="40">
        <f>[1]NatAcc!S42</f>
        <v>6.4005183016554223E-2</v>
      </c>
      <c r="T13" s="40">
        <f>[1]NatAcc!T42</f>
        <v>3.3199310024192075E-2</v>
      </c>
      <c r="U13" s="40">
        <f>[1]NatAcc!U42</f>
        <v>4.6233315255198359E-2</v>
      </c>
      <c r="V13" s="40">
        <f>[1]NatAcc!V42</f>
        <v>2.8794005159750835E-2</v>
      </c>
      <c r="W13" s="41">
        <f>[1]NatAcc!W42</f>
        <v>2.8489733760251656E-2</v>
      </c>
      <c r="X13" s="42">
        <f>[1]NatAcc!X42</f>
        <v>4.5010467705773882E-2</v>
      </c>
      <c r="Y13" s="43">
        <f>[1]NatAcc!Y42</f>
        <v>4.500047500262605E-2</v>
      </c>
      <c r="Z13" s="39">
        <f>[1]NatAcc!Z42</f>
        <v>5.0000241036405324E-2</v>
      </c>
      <c r="AA13" s="39">
        <f>[1]NatAcc!AA42</f>
        <v>5.4999917422776656E-2</v>
      </c>
      <c r="AB13" s="39">
        <f>[1]NatAcc!AB42</f>
        <v>5.9999907156726984E-2</v>
      </c>
      <c r="AC13" s="39"/>
      <c r="AD13" s="39"/>
      <c r="AE13" s="39"/>
      <c r="AF13" s="39"/>
    </row>
    <row r="14" spans="1:32" ht="13.5" x14ac:dyDescent="0.25">
      <c r="A14" s="38" t="s">
        <v>8</v>
      </c>
      <c r="B14" s="3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7"/>
      <c r="Y14" s="48"/>
      <c r="Z14" s="44"/>
      <c r="AA14" s="44"/>
      <c r="AB14" s="44"/>
    </row>
    <row r="15" spans="1:32" ht="13.5" x14ac:dyDescent="0.25">
      <c r="A15" s="49" t="s">
        <v>10</v>
      </c>
      <c r="B15" s="38"/>
      <c r="C15" s="44">
        <f>[1]NatAcc!C23</f>
        <v>3868.4754068725242</v>
      </c>
      <c r="D15" s="44">
        <f>[1]NatAcc!D23</f>
        <v>4554.9267445490159</v>
      </c>
      <c r="E15" s="44">
        <f>[1]NatAcc!E23</f>
        <v>5022.1027219486132</v>
      </c>
      <c r="F15" s="44">
        <f>[1]NatAcc!F23</f>
        <v>5668.6959477245236</v>
      </c>
      <c r="G15" s="44">
        <f>[1]NatAcc!G23</f>
        <v>6043.0568703388662</v>
      </c>
      <c r="H15" s="44">
        <f>[1]NatAcc!H23</f>
        <v>6673.9981098035269</v>
      </c>
      <c r="I15" s="44">
        <f>[1]NatAcc!I23</f>
        <v>7456.025960032186</v>
      </c>
      <c r="J15" s="44">
        <f>[1]NatAcc!J23</f>
        <v>8564.0927813659655</v>
      </c>
      <c r="K15" s="45">
        <f>[1]NatAcc!K23</f>
        <v>9824.2954789006562</v>
      </c>
      <c r="L15" s="45">
        <f>[1]NatAcc!L23</f>
        <v>11620.942438490814</v>
      </c>
      <c r="M15" s="45">
        <f>[1]NatAcc!M23</f>
        <v>13789.913218215346</v>
      </c>
      <c r="N15" s="45">
        <f>[1]NatAcc!N23</f>
        <v>16993.778789722528</v>
      </c>
      <c r="O15" s="45">
        <f>[1]NatAcc!O23</f>
        <v>19074.852303629596</v>
      </c>
      <c r="P15" s="45">
        <f>[1]NatAcc!P23</f>
        <v>17985.954595150855</v>
      </c>
      <c r="Q15" s="45">
        <f>[1]NatAcc!Q23</f>
        <v>20743.364248842241</v>
      </c>
      <c r="R15" s="45">
        <f>[1]NatAcc!R23</f>
        <v>24343.986583464652</v>
      </c>
      <c r="S15" s="45">
        <f>[1]NatAcc!S23</f>
        <v>26167.2835032558</v>
      </c>
      <c r="T15" s="45">
        <f>[1]NatAcc!T23</f>
        <v>26847.354249055075</v>
      </c>
      <c r="U15" s="45">
        <f>[1]NatAcc!U23</f>
        <v>29150.48130220325</v>
      </c>
      <c r="V15" s="45">
        <f>[1]NatAcc!V23</f>
        <v>31755.55563466718</v>
      </c>
      <c r="W15" s="46">
        <f>[1]NatAcc!W23</f>
        <v>34028.452192899829</v>
      </c>
      <c r="X15" s="47">
        <f>[1]NatAcc!X23</f>
        <v>37515.505999999994</v>
      </c>
      <c r="Y15" s="48">
        <f>[1]NatAcc!Y23</f>
        <v>40575.843000000008</v>
      </c>
      <c r="Z15" s="44">
        <f>[1]NatAcc!Z23</f>
        <v>43882.781999999999</v>
      </c>
      <c r="AA15" s="44">
        <f>[1]NatAcc!AA23</f>
        <v>47685.218000000001</v>
      </c>
      <c r="AB15" s="44">
        <f>[1]NatAcc!AB23</f>
        <v>52062.718999999997</v>
      </c>
    </row>
    <row r="16" spans="1:32" ht="13.5" x14ac:dyDescent="0.25">
      <c r="A16" s="49" t="s">
        <v>11</v>
      </c>
      <c r="B16" s="38"/>
      <c r="C16" s="44">
        <f>C15/C55</f>
        <v>3064.3134685061918</v>
      </c>
      <c r="D16" s="44">
        <f t="shared" ref="D16:U16" si="2">D15/D55</f>
        <v>3511.5608985771969</v>
      </c>
      <c r="E16" s="44">
        <f t="shared" si="2"/>
        <v>3607.1939402284261</v>
      </c>
      <c r="F16" s="44">
        <f t="shared" si="2"/>
        <v>2800.7118242731167</v>
      </c>
      <c r="G16" s="44">
        <f t="shared" si="2"/>
        <v>3057.0399988078839</v>
      </c>
      <c r="H16" s="44">
        <f t="shared" si="2"/>
        <v>3219.8174901621333</v>
      </c>
      <c r="I16" s="44">
        <f t="shared" si="2"/>
        <v>3398.0513241553022</v>
      </c>
      <c r="J16" s="44">
        <f t="shared" si="2"/>
        <v>3990.9392627103844</v>
      </c>
      <c r="K16" s="45">
        <f t="shared" si="2"/>
        <v>5125.5341815279189</v>
      </c>
      <c r="L16" s="45">
        <f t="shared" si="2"/>
        <v>6411.1681328425575</v>
      </c>
      <c r="M16" s="45">
        <f t="shared" si="2"/>
        <v>7761.9481292716328</v>
      </c>
      <c r="N16" s="45">
        <f t="shared" si="2"/>
        <v>10172.563957540811</v>
      </c>
      <c r="O16" s="45">
        <f t="shared" si="2"/>
        <v>12799.082839638328</v>
      </c>
      <c r="P16" s="45">
        <f t="shared" si="2"/>
        <v>10766.836623908055</v>
      </c>
      <c r="Q16" s="45">
        <f t="shared" si="2"/>
        <v>11638.219089838502</v>
      </c>
      <c r="R16" s="45">
        <f t="shared" si="2"/>
        <v>14434.70401729185</v>
      </c>
      <c r="S16" s="45">
        <f t="shared" si="2"/>
        <v>15846.925118353722</v>
      </c>
      <c r="T16" s="45">
        <f t="shared" si="2"/>
        <v>16140.498192484087</v>
      </c>
      <c r="U16" s="45">
        <f t="shared" si="2"/>
        <v>16509.59207912342</v>
      </c>
      <c r="V16" s="45">
        <f>V15/V55</f>
        <v>13993.24131259081</v>
      </c>
      <c r="W16" s="46">
        <f>W15/W55</f>
        <v>14377.828930719181</v>
      </c>
      <c r="X16" s="47">
        <f t="shared" ref="X16:AB16" si="3">X15/X55</f>
        <v>15006.202399999998</v>
      </c>
      <c r="Y16" s="48">
        <f t="shared" si="3"/>
        <v>16230.337200000004</v>
      </c>
      <c r="Z16" s="44">
        <f t="shared" si="3"/>
        <v>17553.112799999999</v>
      </c>
      <c r="AA16" s="44">
        <f t="shared" si="3"/>
        <v>19074.087200000002</v>
      </c>
      <c r="AB16" s="44">
        <f t="shared" si="3"/>
        <v>20825.087599999999</v>
      </c>
      <c r="AC16" s="50"/>
      <c r="AD16" s="50"/>
      <c r="AE16" s="50"/>
      <c r="AF16" s="50"/>
    </row>
    <row r="17" spans="1:31" ht="13.5" x14ac:dyDescent="0.25">
      <c r="A17" s="38" t="s">
        <v>12</v>
      </c>
      <c r="B17" s="38"/>
      <c r="C17" s="44"/>
      <c r="D17" s="44"/>
      <c r="E17" s="44"/>
      <c r="F17" s="44"/>
      <c r="G17" s="44"/>
      <c r="H17" s="44"/>
      <c r="I17" s="44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47"/>
      <c r="Y17" s="48"/>
      <c r="Z17" s="44"/>
      <c r="AA17" s="44"/>
      <c r="AB17" s="44"/>
    </row>
    <row r="18" spans="1:31" ht="13.5" x14ac:dyDescent="0.25">
      <c r="A18" s="49" t="s">
        <v>13</v>
      </c>
      <c r="B18" s="38"/>
      <c r="C18" s="44">
        <f>[1]NatAcc!C44</f>
        <v>827.56988060167373</v>
      </c>
      <c r="D18" s="44">
        <f>[1]NatAcc!D44</f>
        <v>999.23805382349428</v>
      </c>
      <c r="E18" s="44">
        <f>[1]NatAcc!E44</f>
        <v>1114.8089240490606</v>
      </c>
      <c r="F18" s="44">
        <f>[1]NatAcc!F44</f>
        <v>1268.2213852352506</v>
      </c>
      <c r="G18" s="44">
        <f>[1]NatAcc!G44</f>
        <v>1362.5218412560573</v>
      </c>
      <c r="H18" s="44">
        <f>[1]NatAcc!H44</f>
        <v>1516.3352819111024</v>
      </c>
      <c r="I18" s="44">
        <f>[1]NatAcc!I44</f>
        <v>1705.598984337684</v>
      </c>
      <c r="J18" s="44">
        <f>[1]NatAcc!J44</f>
        <v>1972.1118181195523</v>
      </c>
      <c r="K18" s="45">
        <f>[1]NatAcc!K44</f>
        <v>2276.6721076429035</v>
      </c>
      <c r="L18" s="45">
        <f>[1]NatAcc!L44</f>
        <v>2689.0992568531328</v>
      </c>
      <c r="M18" s="45">
        <f>[1]NatAcc!M44</f>
        <v>3133.1454838832497</v>
      </c>
      <c r="N18" s="45">
        <f>[1]NatAcc!N44</f>
        <v>3866.8802852805716</v>
      </c>
      <c r="O18" s="45">
        <f>[1]NatAcc!O44</f>
        <v>4352.9021025603233</v>
      </c>
      <c r="P18" s="45">
        <f>[1]NatAcc!P44</f>
        <v>4101.3258984701188</v>
      </c>
      <c r="Q18" s="45">
        <f>[1]NatAcc!Q44</f>
        <v>4675.7200092061676</v>
      </c>
      <c r="R18" s="45">
        <f>[1]NatAcc!R44</f>
        <v>5447.056874488645</v>
      </c>
      <c r="S18" s="45">
        <f>[1]NatAcc!S44</f>
        <v>5818.0548522002391</v>
      </c>
      <c r="T18" s="45">
        <f>[1]NatAcc!T44</f>
        <v>5987.63420515078</v>
      </c>
      <c r="U18" s="45">
        <f>[1]NatAcc!U44</f>
        <v>6491.5891999116466</v>
      </c>
      <c r="V18" s="45">
        <f>[1]NatAcc!V44</f>
        <v>8550.9210853507775</v>
      </c>
      <c r="W18" s="46">
        <f>[1]NatAcc!W44</f>
        <v>9146.4498959520024</v>
      </c>
      <c r="X18" s="47">
        <f>[1]NatAcc!X44</f>
        <v>10083.729168906568</v>
      </c>
      <c r="Y18" s="48">
        <f>[1]NatAcc!Y44</f>
        <v>10906.311955703692</v>
      </c>
      <c r="Z18" s="44">
        <f>[1]NatAcc!Z44</f>
        <v>11795.178475432749</v>
      </c>
      <c r="AA18" s="44">
        <f>[1]NatAcc!AA44</f>
        <v>12817.228792602948</v>
      </c>
      <c r="AB18" s="44">
        <f>[1]NatAcc!AB44</f>
        <v>13993.849854854318</v>
      </c>
    </row>
    <row r="19" spans="1:31" ht="13.5" x14ac:dyDescent="0.25">
      <c r="A19" s="49" t="s">
        <v>14</v>
      </c>
      <c r="B19" s="38"/>
      <c r="C19" s="44">
        <f>[1]NatAcc!C45</f>
        <v>655.59084404388341</v>
      </c>
      <c r="D19" s="44">
        <f>[1]NatAcc!D45</f>
        <v>770.16904115725492</v>
      </c>
      <c r="E19" s="44">
        <f>[1]NatAcc!E45</f>
        <v>800.65629192664346</v>
      </c>
      <c r="F19" s="44">
        <f>[1]NatAcc!F45</f>
        <v>629.57250221560867</v>
      </c>
      <c r="G19" s="44">
        <f>[1]NatAcc!G45</f>
        <v>689.72189601124876</v>
      </c>
      <c r="H19" s="44">
        <f>[1]NatAcc!H45</f>
        <v>731.82017539043886</v>
      </c>
      <c r="I19" s="44">
        <f>[1]NatAcc!I45</f>
        <v>777.26380597188336</v>
      </c>
      <c r="J19" s="44">
        <f>[1]NatAcc!J45</f>
        <v>918.99330589937756</v>
      </c>
      <c r="K19" s="45">
        <f>[1]NatAcc!K45</f>
        <v>1187.5967608640572</v>
      </c>
      <c r="L19" s="45">
        <f>[1]NatAcc!L45</f>
        <v>1483.5079567743999</v>
      </c>
      <c r="M19" s="45">
        <f>[1]NatAcc!M45</f>
        <v>1763.5065403644971</v>
      </c>
      <c r="N19" s="45">
        <f>[1]NatAcc!N45</f>
        <v>2314.5875569180694</v>
      </c>
      <c r="O19" s="45">
        <f>[1]NatAcc!O45</f>
        <v>2921.0974595114653</v>
      </c>
      <c r="P19" s="45">
        <f>[1]NatAcc!P45</f>
        <v>2455.2046741910872</v>
      </c>
      <c r="Q19" s="45">
        <f>[1]NatAcc!Q45</f>
        <v>2622.9635686641486</v>
      </c>
      <c r="R19" s="45">
        <f>[1]NatAcc!R45</f>
        <v>3230.6749176817075</v>
      </c>
      <c r="S19" s="45">
        <f>[1]NatAcc!S45</f>
        <v>3523.3995197997083</v>
      </c>
      <c r="T19" s="45">
        <f>[1]NatAcc!T45</f>
        <v>3599.5966794236447</v>
      </c>
      <c r="U19" s="45">
        <f>[1]NatAcc!U45</f>
        <v>3676.1692766006136</v>
      </c>
      <c r="V19" s="45">
        <f>[1]NatAcc!V45</f>
        <v>3766.6287312737682</v>
      </c>
      <c r="W19" s="46">
        <f>[1]NatAcc!W45</f>
        <v>3864.6163846246482</v>
      </c>
      <c r="X19" s="47">
        <f>[1]NatAcc!X45</f>
        <v>4033.4916675626273</v>
      </c>
      <c r="Y19" s="48">
        <f>[1]NatAcc!Y45</f>
        <v>4362.5247822814763</v>
      </c>
      <c r="Z19" s="44">
        <f>[1]NatAcc!Z45</f>
        <v>4718.0713901730996</v>
      </c>
      <c r="AA19" s="44">
        <f>[1]NatAcc!AA45</f>
        <v>5126.8915170411792</v>
      </c>
      <c r="AB19" s="44">
        <f>[1]NatAcc!AB45</f>
        <v>5597.5399419417272</v>
      </c>
    </row>
    <row r="20" spans="1:31" ht="13.5" x14ac:dyDescent="0.25">
      <c r="A20" s="38" t="s">
        <v>15</v>
      </c>
      <c r="B20" s="38"/>
      <c r="C20" s="44">
        <f>[1]NatAcc!C14</f>
        <v>826.96092190494153</v>
      </c>
      <c r="D20" s="44">
        <f>[1]NatAcc!D14</f>
        <v>885.87825001370709</v>
      </c>
      <c r="E20" s="44">
        <f>[1]NatAcc!E14</f>
        <v>1447.6793036220797</v>
      </c>
      <c r="F20" s="44">
        <f>[1]NatAcc!F14</f>
        <v>1548.2409657398575</v>
      </c>
      <c r="G20" s="44">
        <f>[1]NatAcc!G14</f>
        <v>1664.8395256933791</v>
      </c>
      <c r="H20" s="44">
        <f>[1]NatAcc!H14</f>
        <v>2095.9738489904807</v>
      </c>
      <c r="I20" s="44">
        <f>[1]NatAcc!I14</f>
        <v>2203.648207804325</v>
      </c>
      <c r="J20" s="44">
        <f>[1]NatAcc!J14</f>
        <v>2871.5347693679378</v>
      </c>
      <c r="K20" s="45">
        <f>[1]NatAcc!K14</f>
        <v>3560.2542706529425</v>
      </c>
      <c r="L20" s="45">
        <f>[1]NatAcc!L14</f>
        <v>4551.7376171666638</v>
      </c>
      <c r="M20" s="45">
        <f>[1]NatAcc!M14</f>
        <v>5134.312602961184</v>
      </c>
      <c r="N20" s="45">
        <f>[1]NatAcc!N14</f>
        <v>6912.7096120364031</v>
      </c>
      <c r="O20" s="45">
        <f>[1]NatAcc!O14</f>
        <v>6475.9131325868912</v>
      </c>
      <c r="P20" s="45">
        <f>[1]NatAcc!P14</f>
        <v>3818.4498742069736</v>
      </c>
      <c r="Q20" s="45">
        <f>[1]NatAcc!Q14</f>
        <v>6017.9848877481245</v>
      </c>
      <c r="R20" s="45">
        <f>[1]NatAcc!R14</f>
        <v>8237.0601680716281</v>
      </c>
      <c r="S20" s="45">
        <f>[1]NatAcc!S14</f>
        <v>9491.5676563928191</v>
      </c>
      <c r="T20" s="45">
        <f>[1]NatAcc!T14</f>
        <v>8044.439870311433</v>
      </c>
      <c r="U20" s="45">
        <f>[1]NatAcc!U14</f>
        <v>10132.791922734288</v>
      </c>
      <c r="V20" s="45">
        <f>[1]NatAcc!V14</f>
        <v>11957.153378924777</v>
      </c>
      <c r="W20" s="46">
        <f>[1]NatAcc!W14</f>
        <v>12865.540960581791</v>
      </c>
      <c r="X20" s="47">
        <f>[1]NatAcc!X14</f>
        <v>14574.78</v>
      </c>
      <c r="Y20" s="48">
        <f>[1]NatAcc!Y14</f>
        <v>16264.59</v>
      </c>
      <c r="Z20" s="44">
        <f>[1]NatAcc!Z14</f>
        <v>18099.099999999999</v>
      </c>
      <c r="AA20" s="44">
        <f>[1]NatAcc!AA14</f>
        <v>20224.36</v>
      </c>
      <c r="AB20" s="44">
        <f>[1]NatAcc!AB14</f>
        <v>22765.63</v>
      </c>
    </row>
    <row r="21" spans="1:31" ht="13.5" x14ac:dyDescent="0.25">
      <c r="A21" s="51" t="s">
        <v>16</v>
      </c>
      <c r="B21" s="51"/>
      <c r="C21" s="39">
        <f>[1]NatAcc!C49</f>
        <v>0.39390494504715923</v>
      </c>
      <c r="D21" s="39">
        <f>[1]NatAcc!D49</f>
        <v>7.0884970410139081E-2</v>
      </c>
      <c r="E21" s="39">
        <f>[1]NatAcc!E49</f>
        <v>3.5612303863981287E-2</v>
      </c>
      <c r="F21" s="39">
        <f>[1]NatAcc!F49</f>
        <v>0.19151752147012457</v>
      </c>
      <c r="G21" s="39">
        <f>[1]NatAcc!G49</f>
        <v>4.0385690418611508E-2</v>
      </c>
      <c r="H21" s="39">
        <f>[1]NatAcc!H49</f>
        <v>4.6876826341218036E-2</v>
      </c>
      <c r="I21" s="39">
        <f>[1]NatAcc!I49</f>
        <v>5.5793832947244937E-2</v>
      </c>
      <c r="J21" s="39">
        <f>[1]NatAcc!J49</f>
        <v>4.7853047367494961E-2</v>
      </c>
      <c r="K21" s="40">
        <f>[1]NatAcc!K49</f>
        <v>5.6563043563226278E-2</v>
      </c>
      <c r="L21" s="40">
        <f>[1]NatAcc!L49</f>
        <v>8.247064306811458E-2</v>
      </c>
      <c r="M21" s="40">
        <f>[1]NatAcc!M49</f>
        <v>9.1609555513523011E-2</v>
      </c>
      <c r="N21" s="40">
        <f>[1]NatAcc!N49</f>
        <v>9.2449193326555434E-2</v>
      </c>
      <c r="O21" s="40">
        <f>[1]NatAcc!O49</f>
        <v>9.9994897349321654E-2</v>
      </c>
      <c r="P21" s="40">
        <f>[1]NatAcc!P49</f>
        <v>1.7275178700512983E-2</v>
      </c>
      <c r="Q21" s="40">
        <f>[1]NatAcc!Q49</f>
        <v>7.1109935556070702E-2</v>
      </c>
      <c r="R21" s="40">
        <f>[1]NatAcc!R49</f>
        <v>8.5440318939286941E-2</v>
      </c>
      <c r="S21" s="40">
        <f>[1]NatAcc!S49</f>
        <v>-9.4430837251643363E-3</v>
      </c>
      <c r="T21" s="40">
        <f>[1]NatAcc!T49</f>
        <v>-5.1327292499283583E-3</v>
      </c>
      <c r="U21" s="40">
        <f>[1]NatAcc!U49</f>
        <v>3.0701343020628435E-2</v>
      </c>
      <c r="V21" s="40">
        <f>[1]NatAcc!V49</f>
        <v>4.0046736894721269E-2</v>
      </c>
      <c r="W21" s="41">
        <f>[1]NatAcc!W49</f>
        <v>2.1338736543637049E-2</v>
      </c>
      <c r="X21" s="42">
        <f>[1]NatAcc!X49</f>
        <v>5.4993049195081189E-2</v>
      </c>
      <c r="Y21" s="43">
        <f>[1]NatAcc!Y49</f>
        <v>3.4999932870587891E-2</v>
      </c>
      <c r="Z21" s="39">
        <f>[1]NatAcc!Z49</f>
        <v>3.0000038915603655E-2</v>
      </c>
      <c r="AA21" s="39">
        <f>[1]NatAcc!AA49</f>
        <v>2.9999857267478225E-2</v>
      </c>
      <c r="AB21" s="39">
        <f>[1]NatAcc!AB49</f>
        <v>3.0000326059489657E-2</v>
      </c>
      <c r="AC21" s="39"/>
      <c r="AD21" s="39"/>
      <c r="AE21" s="39"/>
    </row>
    <row r="22" spans="1:31" ht="13.5" x14ac:dyDescent="0.25">
      <c r="A22" s="51" t="s">
        <v>17</v>
      </c>
      <c r="B22" s="51"/>
      <c r="C22" s="39">
        <f>[1]NatAcc!C51</f>
        <v>0.13767758003821795</v>
      </c>
      <c r="D22" s="39">
        <f>[1]NatAcc!D51</f>
        <v>7.2584264849470559E-2</v>
      </c>
      <c r="E22" s="39">
        <f>[1]NatAcc!E51</f>
        <v>0.10664386030515849</v>
      </c>
      <c r="F22" s="39">
        <f>[1]NatAcc!F51</f>
        <v>0.10888983956278286</v>
      </c>
      <c r="G22" s="39">
        <f>[1]NatAcc!G51</f>
        <v>4.6386357921892829E-2</v>
      </c>
      <c r="H22" s="39">
        <f>[1]NatAcc!H51</f>
        <v>3.4028281085996648E-2</v>
      </c>
      <c r="I22" s="39">
        <f>[1]NatAcc!I51</f>
        <v>5.4228229184294152E-2</v>
      </c>
      <c r="J22" s="39">
        <f>[1]NatAcc!J51</f>
        <v>6.9526753158949184E-2</v>
      </c>
      <c r="K22" s="40">
        <f>[1]NatAcc!K51</f>
        <v>7.4831213494027216E-2</v>
      </c>
      <c r="L22" s="40">
        <f>[1]NatAcc!L51</f>
        <v>6.1789823780168174E-2</v>
      </c>
      <c r="M22" s="40">
        <f>[1]NatAcc!M51</f>
        <v>8.7780283156282612E-2</v>
      </c>
      <c r="N22" s="40">
        <f>[1]NatAcc!N51</f>
        <v>0.10974731028449392</v>
      </c>
      <c r="O22" s="40">
        <f>[1]NatAcc!O51</f>
        <v>5.5477466862580593E-2</v>
      </c>
      <c r="P22" s="40">
        <f>[1]NatAcc!P51</f>
        <v>2.9862336882454432E-2</v>
      </c>
      <c r="Q22" s="40">
        <f>[1]NatAcc!Q51</f>
        <v>0.11241145845088241</v>
      </c>
      <c r="R22" s="40">
        <f>[1]NatAcc!R51</f>
        <v>2.0419007725522631E-2</v>
      </c>
      <c r="S22" s="40">
        <f>[1]NatAcc!S51</f>
        <v>-1.3741513699640051E-2</v>
      </c>
      <c r="T22" s="40">
        <f>[1]NatAcc!T51</f>
        <v>2.3723643198138022E-2</v>
      </c>
      <c r="U22" s="40">
        <f>[1]NatAcc!U51</f>
        <v>1.9516299844184459E-2</v>
      </c>
      <c r="V22" s="40">
        <f>[1]NatAcc!V51</f>
        <v>4.8794434564189304E-2</v>
      </c>
      <c r="W22" s="41">
        <f>[1]NatAcc!W51</f>
        <v>1.831986415347453E-2</v>
      </c>
      <c r="X22" s="42">
        <f>[1]NatAcc!X51</f>
        <v>5.4990685428493391E-2</v>
      </c>
      <c r="Y22" s="43">
        <f>[1]NatAcc!Y51</f>
        <v>2.999980188560869E-2</v>
      </c>
      <c r="Z22" s="39">
        <f>[1]NatAcc!Z51</f>
        <v>3.0000123955090441E-2</v>
      </c>
      <c r="AA22" s="39">
        <f>[1]NatAcc!AA51</f>
        <v>2.9999867205811048E-2</v>
      </c>
      <c r="AB22" s="39">
        <f>[1]NatAcc!AB51</f>
        <v>3.0000370663439302E-2</v>
      </c>
    </row>
    <row r="23" spans="1:31" ht="13.5" x14ac:dyDescent="0.25">
      <c r="A23" s="38" t="s">
        <v>18</v>
      </c>
      <c r="B23" s="38"/>
      <c r="C23" s="39">
        <f>[1]NatAcc!C47</f>
        <v>0.402082498998799</v>
      </c>
      <c r="D23" s="39">
        <f>[1]NatAcc!D47</f>
        <v>6.5379790367587676E-2</v>
      </c>
      <c r="E23" s="39">
        <f>[1]NatAcc!E47</f>
        <v>6.9362303627809929E-2</v>
      </c>
      <c r="F23" s="39">
        <f>[1]NatAcc!F47</f>
        <v>9.7266121053709131E-2</v>
      </c>
      <c r="G23" s="39">
        <f>[1]NatAcc!G47</f>
        <v>4.6796354621688518E-2</v>
      </c>
      <c r="H23" s="39">
        <f>[1]NatAcc!H47</f>
        <v>5.3769255890827372E-2</v>
      </c>
      <c r="I23" s="39">
        <f>[1]NatAcc!I47</f>
        <v>5.9196597309207011E-2</v>
      </c>
      <c r="J23" s="39">
        <f>[1]NatAcc!J47</f>
        <v>3.4245664567772671E-2</v>
      </c>
      <c r="K23" s="40">
        <f>[1]NatAcc!K47</f>
        <v>8.3675114734315326E-2</v>
      </c>
      <c r="L23" s="40">
        <f>[1]NatAcc!L47</f>
        <v>7.9271775492071539E-2</v>
      </c>
      <c r="M23" s="40">
        <f>[1]NatAcc!M47</f>
        <v>8.4846865319170961E-2</v>
      </c>
      <c r="N23" s="40">
        <f>[1]NatAcc!N47</f>
        <v>9.4633683404880653E-2</v>
      </c>
      <c r="O23" s="40">
        <f>[1]NatAcc!O47</f>
        <v>9.3875756195184623E-2</v>
      </c>
      <c r="P23" s="40">
        <f>[1]NatAcc!P47</f>
        <v>-2.0436010369909607E-2</v>
      </c>
      <c r="Q23" s="40">
        <f>[1]NatAcc!Q47</f>
        <v>8.5966827159622117E-2</v>
      </c>
      <c r="R23" s="40">
        <f>[1]NatAcc!R47</f>
        <v>9.4905773388978432E-2</v>
      </c>
      <c r="S23" s="40">
        <f>[1]NatAcc!S47</f>
        <v>1.0236827035473572E-2</v>
      </c>
      <c r="T23" s="40">
        <f>[1]NatAcc!T47</f>
        <v>-6.978283670258878E-3</v>
      </c>
      <c r="U23" s="40">
        <f>[1]NatAcc!U47</f>
        <v>3.7804838792252271E-2</v>
      </c>
      <c r="V23" s="40">
        <f>[1]NatAcc!V47</f>
        <v>5.8877113023182215E-2</v>
      </c>
      <c r="W23" s="41">
        <f>[1]NatAcc!W47</f>
        <v>4.1891555939499669E-2</v>
      </c>
      <c r="X23" s="42">
        <f>[1]NatAcc!X47</f>
        <v>5.4989099515865503E-2</v>
      </c>
      <c r="Y23" s="43">
        <f>[1]NatAcc!Y47</f>
        <v>3.4999774368038805E-2</v>
      </c>
      <c r="Z23" s="39">
        <f>[1]NatAcc!Z47</f>
        <v>2.9999946527825561E-2</v>
      </c>
      <c r="AA23" s="39">
        <f>[1]NatAcc!AA47</f>
        <v>2.9999928118058961E-2</v>
      </c>
      <c r="AB23" s="39">
        <f>[1]NatAcc!AB47</f>
        <v>3.0000050402658962E-2</v>
      </c>
    </row>
    <row r="24" spans="1:31" ht="6.75" customHeight="1" x14ac:dyDescent="0.25">
      <c r="A24" s="51"/>
      <c r="B24" s="51"/>
      <c r="C24" s="52"/>
      <c r="D24" s="52"/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55"/>
      <c r="Y24" s="56"/>
      <c r="Z24" s="52"/>
      <c r="AA24" s="52"/>
      <c r="AB24" s="52"/>
    </row>
    <row r="25" spans="1:31" ht="13.5" x14ac:dyDescent="0.25">
      <c r="A25" s="32" t="s">
        <v>19</v>
      </c>
      <c r="B25" s="32"/>
      <c r="C25" s="52"/>
      <c r="D25" s="52"/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  <c r="X25" s="55"/>
      <c r="Y25" s="56"/>
      <c r="Z25" s="52"/>
      <c r="AA25" s="52"/>
      <c r="AB25" s="52"/>
    </row>
    <row r="26" spans="1:31" ht="13.5" x14ac:dyDescent="0.25">
      <c r="A26" s="38" t="s">
        <v>20</v>
      </c>
      <c r="B26" s="32"/>
      <c r="C26" s="39">
        <f>([1]Budget!C12+[1]Budget!C15)/([1]Budget!B12+[1]Budget!B15)-1</f>
        <v>1.1408350333197337</v>
      </c>
      <c r="D26" s="39">
        <f>([1]Budget!D12+[1]Budget!D15)/([1]Budget!C12+[1]Budget!C15)-1</f>
        <v>0.49000226152935245</v>
      </c>
      <c r="E26" s="39">
        <f>([1]Budget!E12+[1]Budget!E15)/([1]Budget!D12+[1]Budget!D15)-1</f>
        <v>0.10715345496219153</v>
      </c>
      <c r="F26" s="39">
        <f>([1]Budget!F12+[1]Budget!F15)/([1]Budget!E12+[1]Budget!E15)-1</f>
        <v>0.21767204862555167</v>
      </c>
      <c r="G26" s="39">
        <f>([1]Budget!G12+[1]Budget!G15)/([1]Budget!F12+[1]Budget!F15)-1</f>
        <v>0.11365278550827318</v>
      </c>
      <c r="H26" s="39">
        <f>([1]Budget!H12+[1]Budget!H15)/([1]Budget!G12+[1]Budget!G15)-1</f>
        <v>0.12296584325043436</v>
      </c>
      <c r="I26" s="39">
        <f>([1]Budget!I12+[1]Budget!I15)/([1]Budget!H12+[1]Budget!H15)-1</f>
        <v>0.13499742469196474</v>
      </c>
      <c r="J26" s="39">
        <f>([1]Budget!J12+[1]Budget!J15)/([1]Budget!I12+[1]Budget!I15)-1</f>
        <v>0.11418189440385151</v>
      </c>
      <c r="K26" s="40">
        <f>([1]Budget!K12+[1]Budget!K15)/([1]Budget!J12+[1]Budget!J15)-1</f>
        <v>0.54569031415951752</v>
      </c>
      <c r="L26" s="40">
        <f>([1]Budget!L12+[1]Budget!L15)/([1]Budget!K12+[1]Budget!K15)-1</f>
        <v>0.24788816103050548</v>
      </c>
      <c r="M26" s="40">
        <f>([1]Budget!M12+[1]Budget!M15)/([1]Budget!L12+[1]Budget!L15)-1</f>
        <v>0.30601249443388934</v>
      </c>
      <c r="N26" s="40">
        <f>([1]Budget!N12+[1]Budget!N15)/([1]Budget!M12+[1]Budget!M15)-1</f>
        <v>0.39428360809341978</v>
      </c>
      <c r="O26" s="40">
        <f>([1]Budget!O12+[1]Budget!O15)/([1]Budget!N12+[1]Budget!N15)-1</f>
        <v>8.2329939534111718E-2</v>
      </c>
      <c r="P26" s="40">
        <f>([1]Budget!P12+[1]Budget!P15)/([1]Budget!O12+[1]Budget!O15)-1</f>
        <v>-7.6543140023893175E-2</v>
      </c>
      <c r="Q26" s="40">
        <f>([1]Budget!Q12+[1]Budget!Q15)/([1]Budget!P12+[1]Budget!P15)-1</f>
        <v>0.10904093092301537</v>
      </c>
      <c r="R26" s="40">
        <f>([1]Budget!R12+[1]Budget!R15)/([1]Budget!Q12+[1]Budget!Q15)-1</f>
        <v>0.26036504339730837</v>
      </c>
      <c r="S26" s="40">
        <f>([1]Budget!S12+[1]Budget!S15)/([1]Budget!R12+[1]Budget!R15)-1</f>
        <v>8.7406571044122305E-2</v>
      </c>
      <c r="T26" s="40">
        <f>([1]Budget!T12+[1]Budget!T15)/([1]Budget!S12+[1]Budget!S15)-1</f>
        <v>-1.7499923729750178E-3</v>
      </c>
      <c r="U26" s="40">
        <f>([1]Budget!U12+[1]Budget!U15)/([1]Budget!T12+[1]Budget!T15)-1</f>
        <v>8.7435906109488926E-2</v>
      </c>
      <c r="V26" s="40">
        <f>([1]Budget!V12+[1]Budget!V15)/([1]Budget!U12+[1]Budget!U15)-1</f>
        <v>0.10623399196542627</v>
      </c>
      <c r="W26" s="41">
        <f>([1]Budget!W12+[1]Budget!W15)/([1]Budget!V12+[1]Budget!V15)-1</f>
        <v>9.6769799703527504E-2</v>
      </c>
      <c r="X26" s="42">
        <f>([1]Budget!X12+[1]Budget!X15)/([1]Budget!W12+[1]Budget!W15)-1</f>
        <v>0.10857359350559914</v>
      </c>
      <c r="Y26" s="43">
        <f>([1]Budget!Y12+[1]Budget!Y15)/([1]Budget!X12+[1]Budget!X15)-1</f>
        <v>5.3388090349075989E-2</v>
      </c>
      <c r="Z26" s="39">
        <f>([1]Budget!Z12+[1]Budget!Z15)/([1]Budget!Y12+[1]Budget!Y15)-1</f>
        <v>9.161793372319682E-2</v>
      </c>
      <c r="AA26" s="39">
        <f>([1]Budget!AA12+[1]Budget!AA15)/([1]Budget!Z12+[1]Budget!Z15)-1</f>
        <v>8.0357142857142794E-2</v>
      </c>
      <c r="AB26" s="39">
        <f>([1]Budget!AB12+[1]Budget!AB15)/([1]Budget!AA12+[1]Budget!AA15)-1</f>
        <v>8.181818181818179E-2</v>
      </c>
    </row>
    <row r="27" spans="1:31" ht="13.5" x14ac:dyDescent="0.25">
      <c r="A27" s="49" t="s">
        <v>21</v>
      </c>
      <c r="B27" s="38"/>
      <c r="C27" s="39">
        <f>[1]Budget!C12/[1]Budget!B12-1</f>
        <v>1.268180069257407</v>
      </c>
      <c r="D27" s="39">
        <f>[1]Budget!D12/[1]Budget!C12-1</f>
        <v>0.58743465186213251</v>
      </c>
      <c r="E27" s="39">
        <f>[1]Budget!E12/[1]Budget!D12-1</f>
        <v>5.564169221622528E-2</v>
      </c>
      <c r="F27" s="39">
        <f>[1]Budget!F12/[1]Budget!E12-1</f>
        <v>0.25752773667277706</v>
      </c>
      <c r="G27" s="39">
        <f>[1]Budget!G12/[1]Budget!F12-1</f>
        <v>8.3575876881645694E-2</v>
      </c>
      <c r="H27" s="39">
        <f>[1]Budget!H12/[1]Budget!G12-1</f>
        <v>0.12537053530786468</v>
      </c>
      <c r="I27" s="39">
        <f>[1]Budget!I12/[1]Budget!H12-1</f>
        <v>0.13566174599623437</v>
      </c>
      <c r="J27" s="39">
        <f>[1]Budget!J12/[1]Budget!I12-1</f>
        <v>8.5866824604629244E-2</v>
      </c>
      <c r="K27" s="40">
        <f>[1]Budget!K12/[1]Budget!J12-1</f>
        <v>0.48938083855214765</v>
      </c>
      <c r="L27" s="40">
        <f>[1]Budget!L12/[1]Budget!K12-1</f>
        <v>0.29564672602403452</v>
      </c>
      <c r="M27" s="40">
        <f>[1]Budget!M12/[1]Budget!L12-1</f>
        <v>0.33484036834715925</v>
      </c>
      <c r="N27" s="40">
        <f>[1]Budget!N12/[1]Budget!M12-1</f>
        <v>0.38637177971241754</v>
      </c>
      <c r="O27" s="40">
        <f>[1]Budget!O12/[1]Budget!N12-1</f>
        <v>0.29532326777547624</v>
      </c>
      <c r="P27" s="40">
        <f>[1]Budget!P12/[1]Budget!O12-1</f>
        <v>-7.6543140023893175E-2</v>
      </c>
      <c r="Q27" s="40">
        <f>[1]Budget!Q12/[1]Budget!P12-1</f>
        <v>0.10904093092301537</v>
      </c>
      <c r="R27" s="40">
        <f>[1]Budget!R12/[1]Budget!Q12-1</f>
        <v>0.26036504339730837</v>
      </c>
      <c r="S27" s="40">
        <f>[1]Budget!S12/[1]Budget!R12-1</f>
        <v>8.7406571044122305E-2</v>
      </c>
      <c r="T27" s="40">
        <f>[1]Budget!T12/[1]Budget!S12-1</f>
        <v>-1.7499923729750178E-3</v>
      </c>
      <c r="U27" s="40">
        <f>[1]Budget!U12/[1]Budget!T12-1</f>
        <v>8.7435906109488926E-2</v>
      </c>
      <c r="V27" s="40">
        <f>[1]Budget!V12/[1]Budget!U12-1</f>
        <v>0.10623399196542627</v>
      </c>
      <c r="W27" s="41">
        <f>[1]Budget!W12/[1]Budget!V12-1</f>
        <v>9.6769799703527504E-2</v>
      </c>
      <c r="X27" s="42">
        <f>[1]Budget!X12/[1]Budget!W12-1</f>
        <v>0.10857359350559914</v>
      </c>
      <c r="Y27" s="43">
        <f>[1]Budget!Y12/[1]Budget!X12-1</f>
        <v>5.3388090349075989E-2</v>
      </c>
      <c r="Z27" s="39">
        <f>[1]Budget!Z12/[1]Budget!Y12-1</f>
        <v>9.161793372319682E-2</v>
      </c>
      <c r="AA27" s="39">
        <f>[1]Budget!AA12/[1]Budget!Z12-1</f>
        <v>8.0357142857142794E-2</v>
      </c>
      <c r="AB27" s="39">
        <f>[1]Budget!AB12/[1]Budget!AA12-1</f>
        <v>8.181818181818179E-2</v>
      </c>
    </row>
    <row r="28" spans="1:31" ht="13.5" x14ac:dyDescent="0.25">
      <c r="A28" s="38" t="s">
        <v>22</v>
      </c>
      <c r="B28" s="38"/>
      <c r="C28" s="39">
        <f>([1]Budget!C19+[1]Budget!C33)/([1]Budget!B19+[1]Budget!B33)-1</f>
        <v>0.89019508824822546</v>
      </c>
      <c r="D28" s="39">
        <f>([1]Budget!D19+[1]Budget!D33)/([1]Budget!C19+[1]Budget!C33)-1</f>
        <v>0.39835556801674343</v>
      </c>
      <c r="E28" s="39">
        <f>([1]Budget!E19+[1]Budget!E33)/([1]Budget!D19+[1]Budget!D33)-1</f>
        <v>-2.4260456124288732E-3</v>
      </c>
      <c r="F28" s="39">
        <f>([1]Budget!F19+[1]Budget!F33)/([1]Budget!E19+[1]Budget!E33)-1</f>
        <v>0.14773003610459567</v>
      </c>
      <c r="G28" s="39">
        <f>([1]Budget!G19+[1]Budget!G33)/([1]Budget!F19+[1]Budget!F33)-1</f>
        <v>-0.11160781976705669</v>
      </c>
      <c r="H28" s="39">
        <f>([1]Budget!H19+[1]Budget!H33)/([1]Budget!G19+[1]Budget!G33)-1</f>
        <v>8.3811149446743949E-2</v>
      </c>
      <c r="I28" s="39">
        <f>([1]Budget!I19+[1]Budget!I33)/([1]Budget!H19+[1]Budget!H33)-1</f>
        <v>6.9679790992992929E-2</v>
      </c>
      <c r="J28" s="39">
        <f>([1]Budget!J19+[1]Budget!J33)/([1]Budget!I19+[1]Budget!I33)-1</f>
        <v>0.16582544085555817</v>
      </c>
      <c r="K28" s="40">
        <f>([1]Budget!K19+[1]Budget!K33)/([1]Budget!J19+[1]Budget!J33)-1</f>
        <v>0.36661172239505646</v>
      </c>
      <c r="L28" s="40">
        <f>([1]Budget!L19+[1]Budget!L33)/([1]Budget!K19+[1]Budget!K33)-1</f>
        <v>0.51427162988773722</v>
      </c>
      <c r="M28" s="40">
        <f>([1]Budget!M19+[1]Budget!M33)/([1]Budget!L19+[1]Budget!L33)-1</f>
        <v>0.31880062751311544</v>
      </c>
      <c r="N28" s="40">
        <f>([1]Budget!N19+[1]Budget!N33)/([1]Budget!M19+[1]Budget!M33)-1</f>
        <v>0.44896256198828666</v>
      </c>
      <c r="O28" s="40">
        <f>([1]Budget!O19+[1]Budget!O33)/([1]Budget!N19+[1]Budget!N33)-1</f>
        <v>0.20995561301047783</v>
      </c>
      <c r="P28" s="40">
        <f>([1]Budget!P19+[1]Budget!P33)/([1]Budget!O19+[1]Budget!O33)-1</f>
        <v>-3.4008834734526761E-2</v>
      </c>
      <c r="Q28" s="40">
        <f>([1]Budget!Q19+[1]Budget!Q33)/([1]Budget!P19+[1]Budget!P33)-1</f>
        <v>5.0626334590186062E-2</v>
      </c>
      <c r="R28" s="40">
        <f>([1]Budget!R19+[1]Budget!R33)/([1]Budget!Q19+[1]Budget!Q33)-1</f>
        <v>6.2433785175060263E-2</v>
      </c>
      <c r="S28" s="40">
        <f>([1]Budget!S19+[1]Budget!S33)/([1]Budget!R19+[1]Budget!R33)-1</f>
        <v>7.134983976447673E-2</v>
      </c>
      <c r="T28" s="40">
        <f>([1]Budget!T19+[1]Budget!T33)/([1]Budget!S19+[1]Budget!S33)-1</f>
        <v>-1.6665202358119635E-2</v>
      </c>
      <c r="U28" s="40">
        <f>([1]Budget!U19+[1]Budget!U33)/([1]Budget!T19+[1]Budget!T33)-1</f>
        <v>0.12114388932926001</v>
      </c>
      <c r="V28" s="40">
        <f>([1]Budget!V19+[1]Budget!V33)/([1]Budget!U19+[1]Budget!U33)-1</f>
        <v>9.6001121596561712E-2</v>
      </c>
      <c r="W28" s="41">
        <f>([1]Budget!W19+[1]Budget!W33)/([1]Budget!V19+[1]Budget!V33)-1</f>
        <v>8.9320419310296773E-2</v>
      </c>
      <c r="X28" s="42">
        <f>([1]Budget!X19+[1]Budget!X33)/([1]Budget!W19+[1]Budget!W33)-1</f>
        <v>6.632367129847494E-2</v>
      </c>
      <c r="Y28" s="43">
        <f>([1]Budget!Y19+[1]Budget!Y33)/([1]Budget!X19+[1]Budget!X33)-1</f>
        <v>8.2442067736185454E-2</v>
      </c>
      <c r="Z28" s="39">
        <f>([1]Budget!Z19+[1]Budget!Z33)/([1]Budget!Y19+[1]Budget!Y33)-1</f>
        <v>7.8633182379580058E-2</v>
      </c>
      <c r="AA28" s="39">
        <f>([1]Budget!AA19+[1]Budget!AA33)/([1]Budget!Z19+[1]Budget!Z33)-1</f>
        <v>7.0992366412213848E-2</v>
      </c>
      <c r="AB28" s="39">
        <f>([1]Budget!AB19+[1]Budget!AB33)/([1]Budget!AA19+[1]Budget!AA33)-1</f>
        <v>6.7284390591589416E-2</v>
      </c>
    </row>
    <row r="29" spans="1:31" ht="13.5" x14ac:dyDescent="0.25">
      <c r="A29" s="49" t="s">
        <v>23</v>
      </c>
      <c r="B29" s="49"/>
      <c r="C29" s="39">
        <f>[1]Budget!C19/[1]Budget!B19-1</f>
        <v>0.9025538311643122</v>
      </c>
      <c r="D29" s="39">
        <f>[1]Budget!D19/[1]Budget!C19-1</f>
        <v>0.4319307671825483</v>
      </c>
      <c r="E29" s="39">
        <f>[1]Budget!E19/[1]Budget!D19-1</f>
        <v>-1.2572895175822607E-2</v>
      </c>
      <c r="F29" s="39">
        <f>[1]Budget!F19/[1]Budget!E19-1</f>
        <v>0.19609394709179107</v>
      </c>
      <c r="G29" s="39">
        <f>[1]Budget!G19/[1]Budget!F19-1</f>
        <v>-0.12479248712756885</v>
      </c>
      <c r="H29" s="39">
        <f>[1]Budget!H19/[1]Budget!G19-1</f>
        <v>7.541578562982898E-2</v>
      </c>
      <c r="I29" s="39">
        <f>[1]Budget!I19/[1]Budget!H19-1</f>
        <v>6.812629794758629E-2</v>
      </c>
      <c r="J29" s="39">
        <f>[1]Budget!J19/[1]Budget!I19-1</f>
        <v>8.186144098562087E-2</v>
      </c>
      <c r="K29" s="40">
        <f>[1]Budget!K19/[1]Budget!J19-1</f>
        <v>0.23381871476053795</v>
      </c>
      <c r="L29" s="40">
        <f>[1]Budget!L19/[1]Budget!K19-1</f>
        <v>0.50403514000600236</v>
      </c>
      <c r="M29" s="40">
        <f>[1]Budget!M19/[1]Budget!L19-1</f>
        <v>0.31523082055009399</v>
      </c>
      <c r="N29" s="40">
        <f>[1]Budget!N19/[1]Budget!M19-1</f>
        <v>0.38652868831603771</v>
      </c>
      <c r="O29" s="40">
        <f>[1]Budget!O19/[1]Budget!N19-1</f>
        <v>0.26837483679009044</v>
      </c>
      <c r="P29" s="40">
        <f>[1]Budget!P19/[1]Budget!O19-1</f>
        <v>-3.4588596397209681E-2</v>
      </c>
      <c r="Q29" s="40">
        <f>[1]Budget!Q19/[1]Budget!P19-1</f>
        <v>5.2544512188890335E-2</v>
      </c>
      <c r="R29" s="40">
        <f>[1]Budget!R19/[1]Budget!Q19-1</f>
        <v>2.0013800067481435E-2</v>
      </c>
      <c r="S29" s="40">
        <f>[1]Budget!S19/[1]Budget!R19-1</f>
        <v>8.6769258919228154E-2</v>
      </c>
      <c r="T29" s="40">
        <f>[1]Budget!T19/[1]Budget!S19-1</f>
        <v>6.4399788138596259E-2</v>
      </c>
      <c r="U29" s="40">
        <f>[1]Budget!U19/[1]Budget!T19-1</f>
        <v>0.13909971284776135</v>
      </c>
      <c r="V29" s="40">
        <f>[1]Budget!V19/[1]Budget!U19-1</f>
        <v>6.9699930952561218E-2</v>
      </c>
      <c r="W29" s="41">
        <f>[1]Budget!W19/[1]Budget!V19-1</f>
        <v>0.11546196102674688</v>
      </c>
      <c r="X29" s="42">
        <f>[1]Budget!X19/[1]Budget!W19-1</f>
        <v>4.0013117245282892E-2</v>
      </c>
      <c r="Y29" s="43">
        <f>[1]Budget!Y19/[1]Budget!X19-1</f>
        <v>4.4833242208857316E-2</v>
      </c>
      <c r="Z29" s="39">
        <f>[1]Budget!Z19/[1]Budget!Y19-1</f>
        <v>5.2851909994767077E-2</v>
      </c>
      <c r="AA29" s="39">
        <f>[1]Budget!AA19/[1]Budget!Z19-1</f>
        <v>4.3737574552683789E-2</v>
      </c>
      <c r="AB29" s="39">
        <f>[1]Budget!AB19/[1]Budget!AA19-1</f>
        <v>2.8000000000000025E-2</v>
      </c>
    </row>
    <row r="30" spans="1:31" ht="6.75" customHeight="1" x14ac:dyDescent="0.25">
      <c r="A30" s="38"/>
      <c r="B30" s="3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55"/>
      <c r="Y30" s="56"/>
      <c r="Z30" s="52"/>
      <c r="AA30" s="52"/>
      <c r="AB30" s="52"/>
    </row>
    <row r="31" spans="1:31" ht="13.5" x14ac:dyDescent="0.25">
      <c r="A31" s="32" t="s">
        <v>24</v>
      </c>
      <c r="B31" s="32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55"/>
      <c r="Y31" s="56"/>
      <c r="Z31" s="52"/>
      <c r="AA31" s="52"/>
      <c r="AB31" s="52"/>
    </row>
    <row r="32" spans="1:31" ht="13.5" x14ac:dyDescent="0.25">
      <c r="A32" s="38" t="s">
        <v>25</v>
      </c>
      <c r="B32" s="38"/>
      <c r="C32" s="39">
        <f>([1]BOP!C13+[1]BOP!C16)/([1]BOP!B13+[1]BOP!B16)-1</f>
        <v>1.9753993666124181E-2</v>
      </c>
      <c r="D32" s="39">
        <f>([1]BOP!D13+[1]BOP!D16)/([1]BOP!C13+[1]BOP!C16)-1</f>
        <v>0.40873828846936333</v>
      </c>
      <c r="E32" s="39">
        <f>([1]BOP!E13+[1]BOP!E16)/([1]BOP!D13+[1]BOP!D16)-1</f>
        <v>0.16527974001151202</v>
      </c>
      <c r="F32" s="39">
        <f>([1]BOP!F13+[1]BOP!F16)/([1]BOP!E13+[1]BOP!E16)-1</f>
        <v>-0.16722805773410976</v>
      </c>
      <c r="G32" s="39">
        <f>([1]BOP!G13+[1]BOP!G16)/([1]BOP!F13+[1]BOP!F16)-1</f>
        <v>0.54051390840806834</v>
      </c>
      <c r="H32" s="39">
        <f>([1]BOP!H13+[1]BOP!H16)/([1]BOP!G13+[1]BOP!G16)-1</f>
        <v>2.0572362018383084E-2</v>
      </c>
      <c r="I32" s="39">
        <f>([1]BOP!I13+[1]BOP!I16)/([1]BOP!H13+[1]BOP!H16)-1</f>
        <v>0.15311111456407933</v>
      </c>
      <c r="J32" s="39">
        <f>([1]BOP!J13+[1]BOP!J16)/([1]BOP!I13+[1]BOP!I16)-1</f>
        <v>0.27522662894076277</v>
      </c>
      <c r="K32" s="39">
        <f>([1]BOP!K13+[1]BOP!K16)/([1]BOP!J13+[1]BOP!J16)-1</f>
        <v>0.27724198138332001</v>
      </c>
      <c r="L32" s="39">
        <f>([1]BOP!L13+[1]BOP!L16)/([1]BOP!K13+[1]BOP!K16)-1</f>
        <v>0.32826275907387359</v>
      </c>
      <c r="M32" s="40">
        <f>([1]BOP!M13+[1]BOP!M16)/([1]BOP!L13+[1]BOP!L16)-1</f>
        <v>0.16646139691318407</v>
      </c>
      <c r="N32" s="40">
        <f>([1]BOP!N13+[1]BOP!N16)/([1]BOP!M13+[1]BOP!M16)-1</f>
        <v>0.24720942919108291</v>
      </c>
      <c r="O32" s="40">
        <f>([1]BOP!O13+[1]BOP!O16)/([1]BOP!N13+[1]BOP!N16)-1</f>
        <v>0.15901207425223829</v>
      </c>
      <c r="P32" s="40">
        <f>([1]BOP!P13+[1]BOP!P16)/([1]BOP!O13+[1]BOP!O16)-1</f>
        <v>-0.13046784401061418</v>
      </c>
      <c r="Q32" s="40">
        <f>([1]BOP!Q13+[1]BOP!Q16)/([1]BOP!P13+[1]BOP!P16)-1</f>
        <v>0.26620054256251846</v>
      </c>
      <c r="R32" s="40">
        <f>([1]BOP!R13+[1]BOP!R16)/([1]BOP!Q13+[1]BOP!Q16)-1</f>
        <v>0.29590860522415308</v>
      </c>
      <c r="S32" s="40">
        <f>([1]BOP!S13+[1]BOP!S16)/([1]BOP!R13+[1]BOP!R16)-1</f>
        <v>0.14884748708612716</v>
      </c>
      <c r="T32" s="40">
        <f>([1]BOP!T13+[1]BOP!T16)/([1]BOP!S13+[1]BOP!S16)-1</f>
        <v>0.19249368814620937</v>
      </c>
      <c r="U32" s="40">
        <f>([1]BOP!U13+[1]BOP!U16)/([1]BOP!T13+[1]BOP!T16)-1</f>
        <v>-1.6322416221888236E-2</v>
      </c>
      <c r="V32" s="40">
        <f>([1]BOP!V13+[1]BOP!V16)/([1]BOP!U13+[1]BOP!U16)-1</f>
        <v>-0.1211916265671017</v>
      </c>
      <c r="W32" s="41">
        <f>([1]BOP!W13+[1]BOP!W16)/([1]BOP!V13+[1]BOP!V16)-1</f>
        <v>7.8863796411521303E-3</v>
      </c>
      <c r="X32" s="42">
        <f>([1]BOP!X13+[1]BOP!X16)/([1]BOP!W13+[1]BOP!W16)-1</f>
        <v>0.20996597392135663</v>
      </c>
      <c r="Y32" s="43">
        <f>([1]BOP!Y13+[1]BOP!Y16)/([1]BOP!X13+[1]BOP!X16)-1</f>
        <v>9.3737723199308398E-2</v>
      </c>
      <c r="Z32" s="39">
        <f>([1]BOP!Z13+[1]BOP!Z16)/([1]BOP!Y13+[1]BOP!Y16)-1</f>
        <v>0.10117942662698032</v>
      </c>
      <c r="AA32" s="39">
        <f>([1]BOP!AA13+[1]BOP!AA16)/([1]BOP!Z13+[1]BOP!Z16)-1</f>
        <v>0.10965800175567453</v>
      </c>
      <c r="AB32" s="39">
        <f>([1]BOP!AB13+[1]BOP!AB16)/([1]BOP!AA13+[1]BOP!AA16)-1</f>
        <v>0.11808752766248998</v>
      </c>
    </row>
    <row r="33" spans="1:28" ht="13.5" x14ac:dyDescent="0.25">
      <c r="A33" s="49" t="s">
        <v>26</v>
      </c>
      <c r="B33" s="38"/>
      <c r="C33" s="39">
        <f>[1]BOP!C13/[1]BOP!B13-1</f>
        <v>7.0594696158548631E-2</v>
      </c>
      <c r="D33" s="39">
        <f>[1]BOP!D13/[1]BOP!C13-1</f>
        <v>0.21464681496297966</v>
      </c>
      <c r="E33" s="39">
        <f>[1]BOP!E13/[1]BOP!D13-1</f>
        <v>-0.19129428151012762</v>
      </c>
      <c r="F33" s="39">
        <f>[1]BOP!F13/[1]BOP!E13-1</f>
        <v>0.11981519657976047</v>
      </c>
      <c r="G33" s="39">
        <f>[1]BOP!G13/[1]BOP!F13-1</f>
        <v>0.46413544886155966</v>
      </c>
      <c r="H33" s="39">
        <f>[1]BOP!H13/[1]BOP!G13-1</f>
        <v>1.5724128265290682E-2</v>
      </c>
      <c r="I33" s="39">
        <f>[1]BOP!I13/[1]BOP!H13-1</f>
        <v>0.18987446548015319</v>
      </c>
      <c r="J33" s="39">
        <f>[1]BOP!J13/[1]BOP!I13-1</f>
        <v>0.37660944460720946</v>
      </c>
      <c r="K33" s="39">
        <f>[1]BOP!K13/[1]BOP!J13-1</f>
        <v>0.31491744910117303</v>
      </c>
      <c r="L33" s="40">
        <f>[1]BOP!L13/[1]BOP!K13-1</f>
        <v>0.34824821426466102</v>
      </c>
      <c r="M33" s="40">
        <f>[1]BOP!M13/[1]BOP!L13-1</f>
        <v>0.13181456606517639</v>
      </c>
      <c r="N33" s="40">
        <f>[1]BOP!N13/[1]BOP!M13-1</f>
        <v>0.25307669142456013</v>
      </c>
      <c r="O33" s="40">
        <f>[1]BOP!O13/[1]BOP!N13-1</f>
        <v>0.16266676879466702</v>
      </c>
      <c r="P33" s="40">
        <f>[1]BOP!P13/[1]BOP!O13-1</f>
        <v>-0.2200912461818002</v>
      </c>
      <c r="Q33" s="40">
        <f>[1]BOP!Q13/[1]BOP!P13-1</f>
        <v>0.30027381914484019</v>
      </c>
      <c r="R33" s="40">
        <f>[1]BOP!R13/[1]BOP!Q13-1</f>
        <v>0.32178141651562586</v>
      </c>
      <c r="S33" s="40">
        <f>[1]BOP!S13/[1]BOP!R13-1</f>
        <v>7.6149230956961134E-2</v>
      </c>
      <c r="T33" s="40">
        <f>[1]BOP!T13/[1]BOP!S13-1</f>
        <v>0.21227157060559065</v>
      </c>
      <c r="U33" s="40">
        <f>[1]BOP!U13/[1]BOP!T13-1</f>
        <v>-4.0614131869855519E-2</v>
      </c>
      <c r="V33" s="40">
        <f>[1]BOP!V13/[1]BOP!U13-1</f>
        <v>-0.23908169093765497</v>
      </c>
      <c r="W33" s="41">
        <f>[1]BOP!W13/[1]BOP!V13-1</f>
        <v>-5.4456723676579832E-2</v>
      </c>
      <c r="X33" s="42">
        <f>[1]BOP!X13/[1]BOP!W13-1</f>
        <v>0.2488834562522193</v>
      </c>
      <c r="Y33" s="43">
        <f>[1]BOP!Y13/[1]BOP!X13-1</f>
        <v>0.11167357635547659</v>
      </c>
      <c r="Z33" s="39">
        <f>[1]BOP!Z13/[1]BOP!Y13-1</f>
        <v>0.11201992129397964</v>
      </c>
      <c r="AA33" s="39">
        <f>[1]BOP!AA13/[1]BOP!Z13-1</f>
        <v>0.11614286345754321</v>
      </c>
      <c r="AB33" s="39">
        <f>[1]BOP!AB13/[1]BOP!AA13-1</f>
        <v>0.12026217302627651</v>
      </c>
    </row>
    <row r="34" spans="1:28" ht="13.5" x14ac:dyDescent="0.25">
      <c r="A34" s="49" t="s">
        <v>27</v>
      </c>
      <c r="B34" s="38"/>
      <c r="C34" s="39">
        <f>[1]BOP!C16/[1]BOP!B16-1</f>
        <v>-0.11340178207969609</v>
      </c>
      <c r="D34" s="39">
        <f>[1]BOP!D16/[1]BOP!C16-1</f>
        <v>1.0225754216449507</v>
      </c>
      <c r="E34" s="39">
        <f>[1]BOP!E16/[1]BOP!D16-1</f>
        <v>0.84251831811028399</v>
      </c>
      <c r="F34" s="39">
        <f>[1]BOP!F16/[1]BOP!E16-1</f>
        <v>-0.40651446829096638</v>
      </c>
      <c r="G34" s="39">
        <f>[1]BOP!G16/[1]BOP!F16-1</f>
        <v>0.66065119139578288</v>
      </c>
      <c r="H34" s="39">
        <f>[1]BOP!H16/[1]BOP!G16-1</f>
        <v>2.7295829300204799E-2</v>
      </c>
      <c r="I34" s="39">
        <f>[1]BOP!I16/[1]BOP!H16-1</f>
        <v>0.10270246314098563</v>
      </c>
      <c r="J34" s="39">
        <f>[1]BOP!J16/[1]BOP!I16-1</f>
        <v>0.12522459845929412</v>
      </c>
      <c r="K34" s="39">
        <f>[1]BOP!K16/[1]BOP!J16-1</f>
        <v>0.20904534276934372</v>
      </c>
      <c r="L34" s="40">
        <f>[1]BOP!L16/[1]BOP!K16-1</f>
        <v>0.28891914414953956</v>
      </c>
      <c r="M34" s="40">
        <f>[1]BOP!M16/[1]BOP!L16-1</f>
        <v>0.23780711472514571</v>
      </c>
      <c r="N34" s="40">
        <f>[1]BOP!N16/[1]BOP!M16-1</f>
        <v>0.23616197525479166</v>
      </c>
      <c r="O34" s="40">
        <f>[1]BOP!O16/[1]BOP!N16-1</f>
        <v>0.1520364985504119</v>
      </c>
      <c r="P34" s="40">
        <f>[1]BOP!P16/[1]BOP!O16-1</f>
        <v>4.2171357531660458E-2</v>
      </c>
      <c r="Q34" s="40">
        <f>[1]BOP!Q16/[1]BOP!P16-1</f>
        <v>0.21708300871157293</v>
      </c>
      <c r="R34" s="40">
        <f>[1]BOP!R16/[1]BOP!Q16-1</f>
        <v>0.25606295720757122</v>
      </c>
      <c r="S34" s="40">
        <f>[1]BOP!S16/[1]BOP!R16-1</f>
        <v>0.26666490492747785</v>
      </c>
      <c r="T34" s="40">
        <f>[1]BOP!T16/[1]BOP!S16-1</f>
        <v>0.1652619062323506</v>
      </c>
      <c r="U34" s="40">
        <f>[1]BOP!U16/[1]BOP!T16-1</f>
        <v>1.8473704504788691E-2</v>
      </c>
      <c r="V34" s="40">
        <f>[1]BOP!V16/[1]BOP!U16-1</f>
        <v>3.7880226897832436E-2</v>
      </c>
      <c r="W34" s="41">
        <f>[1]BOP!W16/[1]BOP!V16-1</f>
        <v>6.9559418663395212E-2</v>
      </c>
      <c r="X34" s="42">
        <f>[1]BOP!X16/[1]BOP!W16-1</f>
        <v>0.1759307851477101</v>
      </c>
      <c r="Y34" s="43">
        <f>[1]BOP!Y16/[1]BOP!X16-1</f>
        <v>7.7078850136018451E-2</v>
      </c>
      <c r="Z34" s="39">
        <f>[1]BOP!Z16/[1]BOP!Y16-1</f>
        <v>9.0787347033017829E-2</v>
      </c>
      <c r="AA34" s="39">
        <f>[1]BOP!AA16/[1]BOP!Z16-1</f>
        <v>0.10332037645505676</v>
      </c>
      <c r="AB34" s="39">
        <f>[1]BOP!AB16/[1]BOP!AA16-1</f>
        <v>0.11593755750715551</v>
      </c>
    </row>
    <row r="35" spans="1:28" ht="13.5" x14ac:dyDescent="0.25">
      <c r="A35" s="38" t="s">
        <v>28</v>
      </c>
      <c r="B35" s="38"/>
      <c r="C35" s="39">
        <f>([1]BOP!C14+[1]BOP!C17)/([1]BOP!B14+[1]BOP!B17)-1</f>
        <v>0.21346663826223655</v>
      </c>
      <c r="D35" s="39">
        <f>([1]BOP!D14+[1]BOP!D17)/([1]BOP!C14+[1]BOP!C17)-1</f>
        <v>0.42501121223020411</v>
      </c>
      <c r="E35" s="39">
        <f>([1]BOP!E14+[1]BOP!E17)/([1]BOP!D14+[1]BOP!D17)-1</f>
        <v>-3.8166528324845905E-2</v>
      </c>
      <c r="F35" s="39">
        <f>([1]BOP!F14+[1]BOP!F17)/([1]BOP!E14+[1]BOP!E17)-1</f>
        <v>-0.14281135425237312</v>
      </c>
      <c r="G35" s="39">
        <f>([1]BOP!G14+[1]BOP!G17)/([1]BOP!F14+[1]BOP!F17)-1</f>
        <v>0.13615979111604415</v>
      </c>
      <c r="H35" s="39">
        <f>([1]BOP!H14+[1]BOP!H17)/([1]BOP!G14+[1]BOP!G17)-1</f>
        <v>3.6704109005358809E-4</v>
      </c>
      <c r="I35" s="39">
        <f>([1]BOP!I14+[1]BOP!I17)/([1]BOP!H14+[1]BOP!H17)-1</f>
        <v>0.10110161240457316</v>
      </c>
      <c r="J35" s="39">
        <f>([1]BOP!J14+[1]BOP!J17)/([1]BOP!I14+[1]BOP!I17)-1</f>
        <v>0.28076469022165651</v>
      </c>
      <c r="K35" s="40">
        <f>([1]BOP!K14+[1]BOP!K17)/([1]BOP!J14+[1]BOP!J17)-1</f>
        <v>0.33577532178316449</v>
      </c>
      <c r="L35" s="40">
        <f>([1]BOP!L14+[1]BOP!L17)/([1]BOP!K14+[1]BOP!K17)-1</f>
        <v>0.33074860940904349</v>
      </c>
      <c r="M35" s="40">
        <f>([1]BOP!M14+[1]BOP!M17)/([1]BOP!L14+[1]BOP!L17)-1</f>
        <v>0.33014388871636813</v>
      </c>
      <c r="N35" s="40">
        <f>([1]BOP!N14+[1]BOP!N17)/([1]BOP!M14+[1]BOP!M17)-1</f>
        <v>0.34077484102155364</v>
      </c>
      <c r="O35" s="40">
        <f>([1]BOP!O14+[1]BOP!O17)/([1]BOP!N14+[1]BOP!N17)-1</f>
        <v>0.26813610004142219</v>
      </c>
      <c r="P35" s="40">
        <f>([1]BOP!P14+[1]BOP!P17)/([1]BOP!O14+[1]BOP!O17)-1</f>
        <v>-0.29802523851085216</v>
      </c>
      <c r="Q35" s="40">
        <f>([1]BOP!Q14+[1]BOP!Q17)/([1]BOP!P14+[1]BOP!P17)-1</f>
        <v>0.16521923416932238</v>
      </c>
      <c r="R35" s="40">
        <f>([1]BOP!R14+[1]BOP!R17)/([1]BOP!Q14+[1]BOP!Q17)-1</f>
        <v>0.30490725751593328</v>
      </c>
      <c r="S35" s="40">
        <f>([1]BOP!S14+[1]BOP!S17)/([1]BOP!R14+[1]BOP!R17)-1</f>
        <v>0.14385431727164488</v>
      </c>
      <c r="T35" s="40">
        <f>([1]BOP!T14+[1]BOP!T17)/([1]BOP!S14+[1]BOP!S17)-1</f>
        <v>1.4826232627805469E-2</v>
      </c>
      <c r="U35" s="40">
        <f>([1]BOP!U14+[1]BOP!U17)/([1]BOP!T14+[1]BOP!T17)-1</f>
        <v>8.3623279209870782E-2</v>
      </c>
      <c r="V35" s="40">
        <f>([1]BOP!V14+[1]BOP!V17)/([1]BOP!U14+[1]BOP!U17)-1</f>
        <v>-0.13549660529653129</v>
      </c>
      <c r="W35" s="41">
        <f>([1]BOP!W14+[1]BOP!W17)/([1]BOP!V14+[1]BOP!V17)-1</f>
        <v>-2.0490755376290526E-2</v>
      </c>
      <c r="X35" s="42">
        <f>([1]BOP!X14+[1]BOP!X17)/([1]BOP!W14+[1]BOP!W17)-1</f>
        <v>6.8412616543745752E-2</v>
      </c>
      <c r="Y35" s="43">
        <f>([1]BOP!Y14+[1]BOP!Y17)/([1]BOP!X14+[1]BOP!X17)-1</f>
        <v>8.8476841699339781E-2</v>
      </c>
      <c r="Z35" s="39">
        <f>([1]BOP!Z14+[1]BOP!Z17)/([1]BOP!Y14+[1]BOP!Y17)-1</f>
        <v>8.7478087246375624E-2</v>
      </c>
      <c r="AA35" s="39">
        <f>([1]BOP!AA14+[1]BOP!AA17)/([1]BOP!Z14+[1]BOP!Z17)-1</f>
        <v>9.4042124725057352E-2</v>
      </c>
      <c r="AB35" s="39">
        <f>([1]BOP!AB14+[1]BOP!AB17)/([1]BOP!AA14+[1]BOP!AA17)-1</f>
        <v>0.1006245250944966</v>
      </c>
    </row>
    <row r="36" spans="1:28" ht="13.5" x14ac:dyDescent="0.25">
      <c r="A36" s="49" t="s">
        <v>26</v>
      </c>
      <c r="B36" s="38"/>
      <c r="C36" s="39">
        <f>[1]BOP!C14/[1]BOP!B14-1</f>
        <v>0.26196894339192833</v>
      </c>
      <c r="D36" s="39">
        <f>[1]BOP!D14/[1]BOP!C14-1</f>
        <v>0.29570239332867576</v>
      </c>
      <c r="E36" s="39">
        <f>[1]BOP!E14/[1]BOP!D14-1</f>
        <v>-0.12882161954607374</v>
      </c>
      <c r="F36" s="39">
        <f>[1]BOP!F14/[1]BOP!E14-1</f>
        <v>-7.2800951382458678E-2</v>
      </c>
      <c r="G36" s="39">
        <f>[1]BOP!G14/[1]BOP!F14-1</f>
        <v>9.427551533507561E-2</v>
      </c>
      <c r="H36" s="39">
        <f>[1]BOP!H14/[1]BOP!G14-1</f>
        <v>-1.3586561296524469E-2</v>
      </c>
      <c r="I36" s="39">
        <f>[1]BOP!I14/[1]BOP!H14-1</f>
        <v>7.7578108180281546E-2</v>
      </c>
      <c r="J36" s="39">
        <f>[1]BOP!J14/[1]BOP!I14-1</f>
        <v>0.34474588049463395</v>
      </c>
      <c r="K36" s="40">
        <f>[1]BOP!K14/[1]BOP!J14-1</f>
        <v>0.36657798218736803</v>
      </c>
      <c r="L36" s="40">
        <f>[1]BOP!L14/[1]BOP!K14-1</f>
        <v>0.33799650496871503</v>
      </c>
      <c r="M36" s="40">
        <f>[1]BOP!M14/[1]BOP!L14-1</f>
        <v>0.37208221400479058</v>
      </c>
      <c r="N36" s="40">
        <f>[1]BOP!N14/[1]BOP!M14-1</f>
        <v>0.35221702179966208</v>
      </c>
      <c r="O36" s="40">
        <f>[1]BOP!O14/[1]BOP!N14-1</f>
        <v>0.25682920059943459</v>
      </c>
      <c r="P36" s="40">
        <f>[1]BOP!P14/[1]BOP!O14-1</f>
        <v>-0.31460183069712155</v>
      </c>
      <c r="Q36" s="40">
        <f>[1]BOP!Q14/[1]BOP!P14-1</f>
        <v>0.1767391471298132</v>
      </c>
      <c r="R36" s="40">
        <f>[1]BOP!R14/[1]BOP!Q14-1</f>
        <v>0.33569718797071912</v>
      </c>
      <c r="S36" s="40">
        <f>[1]BOP!S14/[1]BOP!R14-1</f>
        <v>0.14374152612794666</v>
      </c>
      <c r="T36" s="40">
        <f>[1]BOP!T14/[1]BOP!S14-1</f>
        <v>2.6007303706878648E-3</v>
      </c>
      <c r="U36" s="40">
        <f>[1]BOP!U14/[1]BOP!T14-1</f>
        <v>7.8296191694763984E-2</v>
      </c>
      <c r="V36" s="40">
        <f>[1]BOP!V14/[1]BOP!U14-1</f>
        <v>-0.15702854727128435</v>
      </c>
      <c r="W36" s="41">
        <f>[1]BOP!W14/[1]BOP!V14-1</f>
        <v>-3.328565568929398E-2</v>
      </c>
      <c r="X36" s="42">
        <f>[1]BOP!X14/[1]BOP!W14-1</f>
        <v>7.4418419184828277E-2</v>
      </c>
      <c r="Y36" s="43">
        <f>[1]BOP!Y14/[1]BOP!X14-1</f>
        <v>8.7374909251377142E-2</v>
      </c>
      <c r="Z36" s="39">
        <f>[1]BOP!Z14/[1]BOP!Y14-1</f>
        <v>8.8364814391494351E-2</v>
      </c>
      <c r="AA36" s="39">
        <f>[1]BOP!AA14/[1]BOP!Z14-1</f>
        <v>9.5586983474897913E-2</v>
      </c>
      <c r="AB36" s="39">
        <f>[1]BOP!AB14/[1]BOP!AA14-1</f>
        <v>0.10282128405098079</v>
      </c>
    </row>
    <row r="37" spans="1:28" ht="13.5" x14ac:dyDescent="0.25">
      <c r="A37" s="49" t="s">
        <v>27</v>
      </c>
      <c r="B37" s="38"/>
      <c r="C37" s="39">
        <f>[1]BOP!C17/[1]BOP!B17-1</f>
        <v>-0.11310250802397248</v>
      </c>
      <c r="D37" s="39">
        <f>[1]BOP!D17/[1]BOP!C17-1</f>
        <v>1.6638538858318399</v>
      </c>
      <c r="E37" s="39">
        <f>[1]BOP!E17/[1]BOP!D17-1</f>
        <v>0.38428323612440396</v>
      </c>
      <c r="F37" s="39">
        <f>[1]BOP!F17/[1]BOP!E17-1</f>
        <v>-0.3481296163293891</v>
      </c>
      <c r="G37" s="39">
        <f>[1]BOP!G17/[1]BOP!F17-1</f>
        <v>0.31087380458429226</v>
      </c>
      <c r="H37" s="39">
        <f>[1]BOP!H17/[1]BOP!G17-1</f>
        <v>4.895502401115448E-2</v>
      </c>
      <c r="I37" s="39">
        <f>[1]BOP!I17/[1]BOP!H17-1</f>
        <v>0.17812926401755469</v>
      </c>
      <c r="J37" s="39">
        <f>[1]BOP!J17/[1]BOP!I17-1</f>
        <v>8.9139424101094766E-2</v>
      </c>
      <c r="K37" s="40">
        <f>[1]BOP!K17/[1]BOP!J17-1</f>
        <v>0.22186962961814261</v>
      </c>
      <c r="L37" s="40">
        <f>[1]BOP!L17/[1]BOP!K17-1</f>
        <v>0.30077226462961848</v>
      </c>
      <c r="M37" s="40">
        <f>[1]BOP!M17/[1]BOP!L17-1</f>
        <v>0.151728815180876</v>
      </c>
      <c r="N37" s="40">
        <f>[1]BOP!N17/[1]BOP!M17-1</f>
        <v>0.28278403214389525</v>
      </c>
      <c r="O37" s="40">
        <f>[1]BOP!O17/[1]BOP!N17-1</f>
        <v>0.32854302725464057</v>
      </c>
      <c r="P37" s="40">
        <f>[1]BOP!P17/[1]BOP!O17-1</f>
        <v>-0.21424547966957574</v>
      </c>
      <c r="Q37" s="40">
        <f>[1]BOP!Q17/[1]BOP!P17-1</f>
        <v>0.11443263846380081</v>
      </c>
      <c r="R37" s="40">
        <f>[1]BOP!R17/[1]BOP!Q17-1</f>
        <v>0.16157795369572914</v>
      </c>
      <c r="S37" s="40">
        <f>[1]BOP!S17/[1]BOP!R17-1</f>
        <v>0.14445807254196263</v>
      </c>
      <c r="T37" s="40">
        <f>[1]BOP!T17/[1]BOP!S17-1</f>
        <v>8.022666916777732E-2</v>
      </c>
      <c r="U37" s="40">
        <f>[1]BOP!U17/[1]BOP!T17-1</f>
        <v>0.11007274410155787</v>
      </c>
      <c r="V37" s="40">
        <f>[1]BOP!V17/[1]BOP!U17-1</f>
        <v>-3.1648903156565433E-2</v>
      </c>
      <c r="W37" s="41">
        <f>[1]BOP!W17/[1]BOP!V17-1</f>
        <v>3.3228578123414287E-2</v>
      </c>
      <c r="X37" s="42">
        <f>[1]BOP!X17/[1]BOP!W17-1</f>
        <v>4.4820520984007572E-2</v>
      </c>
      <c r="Y37" s="43">
        <f>[1]BOP!Y17/[1]BOP!X17-1</f>
        <v>9.2928093730915595E-2</v>
      </c>
      <c r="Z37" s="39">
        <f>[1]BOP!Z17/[1]BOP!Y17-1</f>
        <v>8.3914356083120811E-2</v>
      </c>
      <c r="AA37" s="39">
        <f>[1]BOP!AA17/[1]BOP!Z17-1</f>
        <v>8.7807888808859813E-2</v>
      </c>
      <c r="AB37" s="39">
        <f>[1]BOP!AB17/[1]BOP!AA17-1</f>
        <v>9.1696168624196162E-2</v>
      </c>
    </row>
    <row r="38" spans="1:28" ht="6.75" customHeight="1" x14ac:dyDescent="0.25">
      <c r="A38" s="38"/>
      <c r="B38" s="38"/>
      <c r="C38" s="52"/>
      <c r="D38" s="52"/>
      <c r="E38" s="52"/>
      <c r="F38" s="52"/>
      <c r="G38" s="52"/>
      <c r="H38" s="52"/>
      <c r="I38" s="52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55"/>
      <c r="Y38" s="56"/>
      <c r="Z38" s="52"/>
      <c r="AA38" s="52"/>
      <c r="AB38" s="52"/>
    </row>
    <row r="39" spans="1:28" ht="13.5" x14ac:dyDescent="0.25">
      <c r="A39" s="32" t="s">
        <v>29</v>
      </c>
      <c r="B39" s="32"/>
      <c r="C39" s="52"/>
      <c r="D39" s="52"/>
      <c r="E39" s="52"/>
      <c r="F39" s="52"/>
      <c r="G39" s="52"/>
      <c r="H39" s="52"/>
      <c r="I39" s="52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  <c r="X39" s="55"/>
      <c r="Y39" s="56"/>
      <c r="Z39" s="52"/>
      <c r="AA39" s="52"/>
      <c r="AB39" s="52"/>
    </row>
    <row r="40" spans="1:28" ht="13.5" x14ac:dyDescent="0.25">
      <c r="A40" s="38" t="s">
        <v>30</v>
      </c>
      <c r="B40" s="38"/>
      <c r="C40" s="39">
        <f>[1]NatBank!C22/[1]NatBank!B22-1</f>
        <v>0.35852478681556788</v>
      </c>
      <c r="D40" s="39">
        <f>[1]NatBank!D22/[1]NatBank!C22-1</f>
        <v>0.32593191244403474</v>
      </c>
      <c r="E40" s="39">
        <f>[1]NatBank!E22/[1]NatBank!D22-1</f>
        <v>-5.46013989555586E-2</v>
      </c>
      <c r="F40" s="39">
        <f>[1]NatBank!F22/[1]NatBank!E22-1</f>
        <v>0.17883178605598959</v>
      </c>
      <c r="G40" s="39">
        <f>[1]NatBank!G22/[1]NatBank!F22-1</f>
        <v>0.2687836923549265</v>
      </c>
      <c r="H40" s="39">
        <f>[1]NatBank!H22/[1]NatBank!G22-1</f>
        <v>0.10119564131145564</v>
      </c>
      <c r="I40" s="39">
        <f>[1]NatBank!I22/[1]NatBank!H22-1</f>
        <v>0.1968250315146598</v>
      </c>
      <c r="J40" s="39">
        <f>[1]NatBank!J22/[1]NatBank!I22-1</f>
        <v>0.14254985789995689</v>
      </c>
      <c r="K40" s="40">
        <f>[1]NatBank!K22/[1]NatBank!J22-1</f>
        <v>0.46906076079655246</v>
      </c>
      <c r="L40" s="40">
        <f>[1]NatBank!L22/[1]NatBank!K22-1</f>
        <v>0.16235841385927419</v>
      </c>
      <c r="M40" s="40">
        <f>[1]NatBank!M22/[1]NatBank!L22-1</f>
        <v>0.26279420991005487</v>
      </c>
      <c r="N40" s="40">
        <f>[1]NatBank!N22/[1]NatBank!M22-1</f>
        <v>0.41011246992731976</v>
      </c>
      <c r="O40" s="40">
        <f>[1]NatBank!O22/[1]NatBank!N22-1</f>
        <v>-8.4580807778222855E-2</v>
      </c>
      <c r="P40" s="40">
        <f>[1]NatBank!P22/[1]NatBank!O22-1</f>
        <v>0.1418204079017702</v>
      </c>
      <c r="Q40" s="40">
        <f>[1]NatBank!Q22/[1]NatBank!P22-1</f>
        <v>0.10995821176866816</v>
      </c>
      <c r="R40" s="40">
        <f>[1]NatBank!R22/[1]NatBank!Q22-1</f>
        <v>0.39398966678492031</v>
      </c>
      <c r="S40" s="40">
        <f>[1]NatBank!S22/[1]NatBank!R22-1</f>
        <v>0.12210716845025105</v>
      </c>
      <c r="T40" s="40">
        <f>[1]NatBank!T22/[1]NatBank!S22-1</f>
        <v>0.22540674546612238</v>
      </c>
      <c r="U40" s="40">
        <f>[1]NatBank!U22/[1]NatBank!T22-1</f>
        <v>0.12833189053960647</v>
      </c>
      <c r="V40" s="40">
        <f>[1]NatBank!V22/[1]NatBank!U22-1</f>
        <v>9.9343976995709848E-2</v>
      </c>
      <c r="W40" s="41">
        <f>[1]NatBank!W22/[1]NatBank!V22-1</f>
        <v>0.27977629038582519</v>
      </c>
      <c r="X40" s="42">
        <f>[1]NatBank!X22/[1]NatBank!W22-1</f>
        <v>0.17017193792968754</v>
      </c>
      <c r="Y40" s="43">
        <f>[1]NatBank!Y22/[1]NatBank!X22-1</f>
        <v>0.13668813871014285</v>
      </c>
      <c r="Z40" s="39">
        <f>[1]NatBank!Z22/[1]NatBank!Y22-1</f>
        <v>0.13975849350625658</v>
      </c>
      <c r="AA40" s="39">
        <f>[1]NatBank!AA22/[1]NatBank!Z22-1</f>
        <v>0.15420793127258703</v>
      </c>
      <c r="AB40" s="39">
        <f>[1]NatBank!AB22/[1]NatBank!AA22-1</f>
        <v>0.16950529713742823</v>
      </c>
    </row>
    <row r="41" spans="1:28" ht="13.5" x14ac:dyDescent="0.25">
      <c r="A41" s="38" t="s">
        <v>31</v>
      </c>
      <c r="B41" s="38"/>
      <c r="C41" s="39">
        <f>[1]MonSer!C43</f>
        <v>0.42528359380653852</v>
      </c>
      <c r="D41" s="39">
        <f>[1]MonSer!D43</f>
        <v>0.44864455485441312</v>
      </c>
      <c r="E41" s="39">
        <f>[1]MonSer!E43</f>
        <v>-1.4937052885776743E-2</v>
      </c>
      <c r="F41" s="39">
        <f>[1]MonSer!F43</f>
        <v>0.19766399059385006</v>
      </c>
      <c r="G41" s="39">
        <f>[1]MonSer!G43</f>
        <v>0.39178290358788281</v>
      </c>
      <c r="H41" s="39">
        <f>[1]MonSer!H43</f>
        <v>0.23173809483078911</v>
      </c>
      <c r="I41" s="39">
        <f>[1]MonSer!I43</f>
        <v>0.18813775755610945</v>
      </c>
      <c r="J41" s="39">
        <f>[1]MonSer!J43</f>
        <v>0.2306161264061794</v>
      </c>
      <c r="K41" s="40">
        <f>[1]MonSer!K43</f>
        <v>0.4003003993944258</v>
      </c>
      <c r="L41" s="40">
        <f>[1]MonSer!L43</f>
        <v>0.27851295139418231</v>
      </c>
      <c r="M41" s="40">
        <f>[1]MonSer!M43</f>
        <v>0.42736325541477682</v>
      </c>
      <c r="N41" s="40">
        <f>[1]MonSer!N43</f>
        <v>0.46399277943310829</v>
      </c>
      <c r="O41" s="40">
        <f>[1]MonSer!O43</f>
        <v>7.87637225187377E-2</v>
      </c>
      <c r="P41" s="40">
        <f>[1]MonSer!P43</f>
        <v>7.7325138789638079E-2</v>
      </c>
      <c r="Q41" s="40">
        <f>[1]MonSer!Q43</f>
        <v>0.30132668811919988</v>
      </c>
      <c r="R41" s="40">
        <f>[1]MonSer!R43</f>
        <v>0.14498583486917507</v>
      </c>
      <c r="S41" s="40">
        <f>[1]MonSer!S43</f>
        <v>0.1135512805203059</v>
      </c>
      <c r="T41" s="40">
        <f>[1]MonSer!T43</f>
        <v>0.24455256387238344</v>
      </c>
      <c r="U41" s="40">
        <f>[1]MonSer!U43</f>
        <v>0.13756935794864794</v>
      </c>
      <c r="V41" s="40">
        <f>[1]MonSer!V43</f>
        <v>0.19250374889177815</v>
      </c>
      <c r="W41" s="41">
        <f>[1]MonSer!W43</f>
        <v>0.20243515286786271</v>
      </c>
      <c r="X41" s="42">
        <f>[1]MonSer!X43</f>
        <v>0.15672113709999838</v>
      </c>
      <c r="Y41" s="43">
        <f>[1]MonSer!Y43</f>
        <v>0.13598955852055061</v>
      </c>
      <c r="Z41" s="39">
        <f>[1]MonSer!Z43</f>
        <v>0.14378836720046753</v>
      </c>
      <c r="AA41" s="39">
        <f>[1]MonSer!AA43</f>
        <v>0.157708753639381</v>
      </c>
      <c r="AB41" s="39">
        <f>[1]MonSer!AB43</f>
        <v>0.17173090682874564</v>
      </c>
    </row>
    <row r="42" spans="1:28" ht="13.5" x14ac:dyDescent="0.25">
      <c r="A42" s="38" t="s">
        <v>32</v>
      </c>
      <c r="B42" s="38"/>
      <c r="C42" s="39">
        <f>[1]MonSer!C44</f>
        <v>0.37844338625784424</v>
      </c>
      <c r="D42" s="39">
        <f>[1]MonSer!D44</f>
        <v>0.33623051561735645</v>
      </c>
      <c r="E42" s="39">
        <f>[1]MonSer!E44</f>
        <v>-0.11902177299491763</v>
      </c>
      <c r="F42" s="39">
        <f>[1]MonSer!F44</f>
        <v>8.8066189134272013E-2</v>
      </c>
      <c r="G42" s="39">
        <f>[1]MonSer!G44</f>
        <v>0.34469278549153171</v>
      </c>
      <c r="H42" s="39">
        <f>[1]MonSer!H44</f>
        <v>6.6185536202010731E-2</v>
      </c>
      <c r="I42" s="39">
        <f>[1]MonSer!I44</f>
        <v>0.14731472284385186</v>
      </c>
      <c r="J42" s="39">
        <f>[1]MonSer!J44</f>
        <v>0.14014692753898583</v>
      </c>
      <c r="K42" s="40">
        <f>[1]MonSer!K44</f>
        <v>0.61523239078228398</v>
      </c>
      <c r="L42" s="40">
        <f>[1]MonSer!L44</f>
        <v>0.28908732491693112</v>
      </c>
      <c r="M42" s="40">
        <f>[1]MonSer!M44</f>
        <v>0.334234781871662</v>
      </c>
      <c r="N42" s="40">
        <f>[1]MonSer!N44</f>
        <v>0.53611897150853061</v>
      </c>
      <c r="O42" s="40">
        <f>[1]MonSer!O44</f>
        <v>-0.11654751744108074</v>
      </c>
      <c r="P42" s="40">
        <f>[1]MonSer!P44</f>
        <v>0.16569754375233189</v>
      </c>
      <c r="Q42" s="40">
        <f>[1]MonSer!Q44</f>
        <v>0.27023011111999301</v>
      </c>
      <c r="R42" s="40">
        <f>[1]MonSer!R44</f>
        <v>0.27799169158934878</v>
      </c>
      <c r="S42" s="40">
        <f>[1]MonSer!S44</f>
        <v>7.5593068497305099E-2</v>
      </c>
      <c r="T42" s="40">
        <f>[1]MonSer!T44</f>
        <v>0.33157710086102465</v>
      </c>
      <c r="U42" s="40">
        <f>[1]MonSer!U44</f>
        <v>9.09690954052189E-2</v>
      </c>
      <c r="V42" s="40">
        <f>[1]MonSer!V44</f>
        <v>-2.5100628538328926E-2</v>
      </c>
      <c r="W42" s="41">
        <f>[1]MonSer!W44</f>
        <v>0.12884521882326996</v>
      </c>
      <c r="X42" s="42">
        <f>[1]MonSer!X44</f>
        <v>0.18176085149806323</v>
      </c>
      <c r="Y42" s="43">
        <f>[1]MonSer!Y44</f>
        <v>0.1543877544649408</v>
      </c>
      <c r="Z42" s="39">
        <f>[1]MonSer!Z44</f>
        <v>0.16160982772256718</v>
      </c>
      <c r="AA42" s="39">
        <f>[1]MonSer!AA44</f>
        <v>0.17448809640442828</v>
      </c>
      <c r="AB42" s="39">
        <f>[1]MonSer!AB44</f>
        <v>0.18744982606368754</v>
      </c>
    </row>
    <row r="43" spans="1:28" ht="13.5" x14ac:dyDescent="0.25">
      <c r="A43" s="38" t="s">
        <v>33</v>
      </c>
      <c r="B43" s="38"/>
      <c r="C43" s="39"/>
      <c r="D43" s="39"/>
      <c r="E43" s="39"/>
      <c r="F43" s="39"/>
      <c r="G43" s="39"/>
      <c r="H43" s="39"/>
      <c r="I43" s="39"/>
      <c r="J43" s="3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42"/>
      <c r="Y43" s="43"/>
      <c r="Z43" s="39"/>
      <c r="AA43" s="39"/>
      <c r="AB43" s="39"/>
    </row>
    <row r="44" spans="1:28" ht="13.5" x14ac:dyDescent="0.25">
      <c r="A44" s="57" t="s">
        <v>34</v>
      </c>
      <c r="B44" s="38"/>
      <c r="C44" s="44">
        <f>[1]MonSer!C25</f>
        <v>15.125750296812328</v>
      </c>
      <c r="D44" s="44">
        <f>[1]MonSer!D25</f>
        <v>12.294097265112393</v>
      </c>
      <c r="E44" s="44">
        <f>[1]MonSer!E25</f>
        <v>13.760583690288637</v>
      </c>
      <c r="F44" s="44">
        <f>[1]MonSer!F25</f>
        <v>12.968789337643265</v>
      </c>
      <c r="G44" s="44">
        <f>[1]MonSer!G25</f>
        <v>9.9334807921730004</v>
      </c>
      <c r="H44" s="44">
        <f>[1]MonSer!H25</f>
        <v>8.9066109223879693</v>
      </c>
      <c r="I44" s="44">
        <f>[1]MonSer!I25</f>
        <v>8.3746567478520078</v>
      </c>
      <c r="J44" s="44">
        <f>[1]MonSer!J25</f>
        <v>7.8166085967113599</v>
      </c>
      <c r="K44" s="45">
        <f>[1]MonSer!K25</f>
        <v>6.4034969287002808</v>
      </c>
      <c r="L44" s="45">
        <f>[1]MonSer!L25</f>
        <v>5.9245041467337165</v>
      </c>
      <c r="M44" s="45">
        <f>[1]MonSer!M25</f>
        <v>4.9253565896488789</v>
      </c>
      <c r="N44" s="45">
        <f>[1]MonSer!N25</f>
        <v>4.1459796986481043</v>
      </c>
      <c r="O44" s="45">
        <f>[1]MonSer!O25</f>
        <v>4.3139197431243739</v>
      </c>
      <c r="P44" s="45">
        <f>[1]MonSer!P25</f>
        <v>3.7757008351189603</v>
      </c>
      <c r="Q44" s="45">
        <f>[1]MonSer!Q25</f>
        <v>3.3462388742772569</v>
      </c>
      <c r="R44" s="45">
        <f>[1]MonSer!R25</f>
        <v>3.4298042396276678</v>
      </c>
      <c r="S44" s="45">
        <f>[1]MonSer!S25</f>
        <v>3.3107474320665196</v>
      </c>
      <c r="T44" s="45">
        <f>[1]MonSer!T25</f>
        <v>2.7293275604143812</v>
      </c>
      <c r="U44" s="45">
        <f>[1]MonSer!U25</f>
        <v>2.6050856818784136</v>
      </c>
      <c r="V44" s="45">
        <f>[1]MonSer!V25</f>
        <v>2.3797769034563445</v>
      </c>
      <c r="W44" s="46">
        <f>[1]MonSer!W25</f>
        <v>2.1207870374146918</v>
      </c>
      <c r="X44" s="47">
        <f>[1]MonSer!X25</f>
        <v>2.021328976107637</v>
      </c>
      <c r="Y44" s="48">
        <f>[1]MonSer!Y25</f>
        <v>1.9245066013829411</v>
      </c>
      <c r="Z44" s="44">
        <f>[1]MonSer!Z25</f>
        <v>1.8197022445939441</v>
      </c>
      <c r="AA44" s="44">
        <f>[1]MonSer!AA25</f>
        <v>1.7080108836527719</v>
      </c>
      <c r="AB44" s="44">
        <f>[1]MonSer!AB25</f>
        <v>1.5914969894735278</v>
      </c>
    </row>
    <row r="45" spans="1:28" ht="13.5" x14ac:dyDescent="0.25">
      <c r="A45" s="57" t="s">
        <v>35</v>
      </c>
      <c r="B45" s="38"/>
      <c r="C45" s="44">
        <f>[1]MonSer!C26</f>
        <v>17.52419143993513</v>
      </c>
      <c r="D45" s="44">
        <f>[1]MonSer!D26</f>
        <v>15.441808412822406</v>
      </c>
      <c r="E45" s="44">
        <f>[1]MonSer!E26</f>
        <v>19.32578659209975</v>
      </c>
      <c r="F45" s="44">
        <f>[1]MonSer!F26</f>
        <v>20.048386958953067</v>
      </c>
      <c r="G45" s="44">
        <f>[1]MonSer!G26</f>
        <v>15.893878156406563</v>
      </c>
      <c r="H45" s="44">
        <f>[1]MonSer!H26</f>
        <v>16.463663868603351</v>
      </c>
      <c r="I45" s="44">
        <f>[1]MonSer!I26</f>
        <v>16.031171351775988</v>
      </c>
      <c r="J45" s="44">
        <f>[1]MonSer!J26</f>
        <v>16.150217933771394</v>
      </c>
      <c r="K45" s="45">
        <f>[1]MonSer!K26</f>
        <v>11.4700001708446</v>
      </c>
      <c r="L45" s="45">
        <f>[1]MonSer!L26</f>
        <v>10.524973722782734</v>
      </c>
      <c r="M45" s="45">
        <f>[1]MonSer!M26</f>
        <v>9.3607133313426338</v>
      </c>
      <c r="N45" s="45">
        <f>[1]MonSer!N26</f>
        <v>7.5095259096486604</v>
      </c>
      <c r="O45" s="45">
        <f>[1]MonSer!O26</f>
        <v>9.5411461374320172</v>
      </c>
      <c r="P45" s="45">
        <f>[1]MonSer!P26</f>
        <v>7.7176836943055198</v>
      </c>
      <c r="Q45" s="45">
        <f>[1]MonSer!Q26</f>
        <v>7.0072929223679594</v>
      </c>
      <c r="R45" s="45">
        <f>[1]MonSer!R26</f>
        <v>6.4347954864743242</v>
      </c>
      <c r="S45" s="45">
        <f>[1]MonSer!S26</f>
        <v>6.4306325342911483</v>
      </c>
      <c r="T45" s="45">
        <f>[1]MonSer!T26</f>
        <v>4.9548467779385872</v>
      </c>
      <c r="U45" s="45">
        <f>[1]MonSer!U26</f>
        <v>4.9313067361931573</v>
      </c>
      <c r="V45" s="45">
        <f>[1]MonSer!V26</f>
        <v>5.5103122972090279</v>
      </c>
      <c r="W45" s="46">
        <f>[1]MonSer!W26</f>
        <v>5.2307539850490228</v>
      </c>
      <c r="X45" s="47">
        <f>[1]MonSer!X26</f>
        <v>4.8798144511840427</v>
      </c>
      <c r="Y45" s="48">
        <f>[1]MonSer!Y26</f>
        <v>4.57202230627282</v>
      </c>
      <c r="Z45" s="44">
        <f>[1]MonSer!Z26</f>
        <v>4.2567158822279803</v>
      </c>
      <c r="AA45" s="44">
        <f>[1]MonSer!AA26</f>
        <v>3.9383622896824222</v>
      </c>
      <c r="AB45" s="44">
        <f>[1]MonSer!AB26</f>
        <v>3.621124604416623</v>
      </c>
    </row>
    <row r="46" spans="1:28" ht="13.5" x14ac:dyDescent="0.25">
      <c r="A46" s="38" t="s">
        <v>36</v>
      </c>
      <c r="B46" s="38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47"/>
      <c r="Y46" s="48"/>
      <c r="Z46" s="44"/>
      <c r="AA46" s="44"/>
      <c r="AB46" s="44"/>
    </row>
    <row r="47" spans="1:28" ht="13.5" x14ac:dyDescent="0.25">
      <c r="A47" s="57" t="s">
        <v>34</v>
      </c>
      <c r="B47" s="38"/>
      <c r="C47" s="58">
        <f>[1]MonSer!C28</f>
        <v>1.2239409835923731</v>
      </c>
      <c r="D47" s="58">
        <f>[1]MonSer!D28</f>
        <v>1.3372145467681271</v>
      </c>
      <c r="E47" s="58">
        <f>[1]MonSer!E28</f>
        <v>1.393317592080402</v>
      </c>
      <c r="F47" s="58">
        <f>[1]MonSer!F28</f>
        <v>1.4155762740998663</v>
      </c>
      <c r="G47" s="58">
        <f>[1]MonSer!G28</f>
        <v>1.5528059423273992</v>
      </c>
      <c r="H47" s="58">
        <f>[1]MonSer!H28</f>
        <v>1.736885037763527</v>
      </c>
      <c r="I47" s="58">
        <f>[1]MonSer!I28</f>
        <v>1.7242776843407273</v>
      </c>
      <c r="J47" s="58">
        <f>[1]MonSer!J28</f>
        <v>1.857182782948454</v>
      </c>
      <c r="K47" s="59">
        <f>[1]MonSer!K28</f>
        <v>1.7702561133693815</v>
      </c>
      <c r="L47" s="59">
        <f>[1]MonSer!L28</f>
        <v>1.9471579000429529</v>
      </c>
      <c r="M47" s="59">
        <f>[1]MonSer!M28</f>
        <v>2.2009141451558221</v>
      </c>
      <c r="N47" s="59">
        <f>[1]MonSer!N28</f>
        <v>2.2850109373377787</v>
      </c>
      <c r="O47" s="59">
        <f>[1]MonSer!O28</f>
        <v>2.6927411241792534</v>
      </c>
      <c r="P47" s="59">
        <f>[1]MonSer!P28</f>
        <v>2.5406427186406941</v>
      </c>
      <c r="Q47" s="59">
        <f>[1]MonSer!Q28</f>
        <v>2.9786762597796947</v>
      </c>
      <c r="R47" s="59">
        <f>[1]MonSer!R28</f>
        <v>2.4466050253979827</v>
      </c>
      <c r="S47" s="59">
        <f>[1]MonSer!S28</f>
        <v>2.427950052865318</v>
      </c>
      <c r="T47" s="59">
        <f>[1]MonSer!T28</f>
        <v>2.4658844701382936</v>
      </c>
      <c r="U47" s="59">
        <f>[1]MonSer!U28</f>
        <v>2.4860722602897094</v>
      </c>
      <c r="V47" s="59">
        <f>[1]MonSer!V28</f>
        <v>2.6967451065799621</v>
      </c>
      <c r="W47" s="60">
        <f>[1]MonSer!W28</f>
        <v>2.5337718309334711</v>
      </c>
      <c r="X47" s="61">
        <f>[1]MonSer!X28</f>
        <v>2.5046468287512611</v>
      </c>
      <c r="Y47" s="62">
        <f>[1]MonSer!Y28</f>
        <v>2.5031075352573779</v>
      </c>
      <c r="Z47" s="58">
        <f>[1]MonSer!Z28</f>
        <v>2.5119578375517562</v>
      </c>
      <c r="AA47" s="58">
        <f>[1]MonSer!AA28</f>
        <v>2.5195768444428706</v>
      </c>
      <c r="AB47" s="58">
        <f>[1]MonSer!AB28</f>
        <v>2.5243716877469038</v>
      </c>
    </row>
    <row r="48" spans="1:28" ht="13.5" x14ac:dyDescent="0.25">
      <c r="A48" s="57" t="s">
        <v>35</v>
      </c>
      <c r="B48" s="38"/>
      <c r="C48" s="58">
        <f>[1]MonSer!C29</f>
        <v>1.0564268120048363</v>
      </c>
      <c r="D48" s="58">
        <f>[1]MonSer!D29</f>
        <v>1.0646321507680017</v>
      </c>
      <c r="E48" s="58">
        <f>[1]MonSer!E29</f>
        <v>0.99208708745710528</v>
      </c>
      <c r="F48" s="58">
        <f>[1]MonSer!F29</f>
        <v>0.91570012728474404</v>
      </c>
      <c r="G48" s="58">
        <f>[1]MonSer!G29</f>
        <v>0.97048485273959662</v>
      </c>
      <c r="H48" s="58">
        <f>[1]MonSer!H29</f>
        <v>0.93963041105194778</v>
      </c>
      <c r="I48" s="58">
        <f>[1]MonSer!I29</f>
        <v>0.9007597403501626</v>
      </c>
      <c r="J48" s="58">
        <f>[1]MonSer!J29</f>
        <v>0.89886532592871571</v>
      </c>
      <c r="K48" s="59">
        <f>[1]MonSer!K29</f>
        <v>0.9883024774304785</v>
      </c>
      <c r="L48" s="59">
        <f>[1]MonSer!L29</f>
        <v>1.0960545229845726</v>
      </c>
      <c r="M48" s="59">
        <f>[1]MonSer!M29</f>
        <v>1.1580620626205846</v>
      </c>
      <c r="N48" s="59">
        <f>[1]MonSer!N29</f>
        <v>1.2615455451347577</v>
      </c>
      <c r="O48" s="59">
        <f>[1]MonSer!O29</f>
        <v>1.2174920005833074</v>
      </c>
      <c r="P48" s="59">
        <f>[1]MonSer!P29</f>
        <v>1.2429515401866673</v>
      </c>
      <c r="Q48" s="59">
        <f>[1]MonSer!Q29</f>
        <v>1.4224269492923303</v>
      </c>
      <c r="R48" s="59">
        <f>[1]MonSer!R29</f>
        <v>1.3040626242811737</v>
      </c>
      <c r="S48" s="59">
        <f>[1]MonSer!S29</f>
        <v>1.2500060234892103</v>
      </c>
      <c r="T48" s="59">
        <f>[1]MonSer!T29</f>
        <v>1.3583076827143161</v>
      </c>
      <c r="U48" s="59">
        <f>[1]MonSer!U29</f>
        <v>1.3133296296217556</v>
      </c>
      <c r="V48" s="59">
        <f>[1]MonSer!V29</f>
        <v>1.1646620686813798</v>
      </c>
      <c r="W48" s="60">
        <f>[1]MonSer!W29</f>
        <v>1.0273070517499849</v>
      </c>
      <c r="X48" s="61">
        <f>[1]MonSer!X29</f>
        <v>1.0374810887825059</v>
      </c>
      <c r="Y48" s="62">
        <f>[1]MonSer!Y29</f>
        <v>1.0536359302020331</v>
      </c>
      <c r="Z48" s="58">
        <f>[1]MonSer!Z29</f>
        <v>1.0738361313712568</v>
      </c>
      <c r="AA48" s="58">
        <f>[1]MonSer!AA29</f>
        <v>1.0927041130223061</v>
      </c>
      <c r="AB48" s="58">
        <f>[1]MonSer!AB29</f>
        <v>1.1094702282438151</v>
      </c>
    </row>
    <row r="49" spans="1:28" ht="6" customHeight="1" x14ac:dyDescent="0.25">
      <c r="A49" s="38"/>
      <c r="B49" s="38"/>
      <c r="C49" s="52"/>
      <c r="D49" s="52"/>
      <c r="E49" s="52"/>
      <c r="F49" s="52"/>
      <c r="G49" s="52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4"/>
      <c r="X49" s="55"/>
      <c r="Y49" s="56"/>
      <c r="Z49" s="52"/>
      <c r="AA49" s="52"/>
      <c r="AB49" s="52"/>
    </row>
    <row r="50" spans="1:28" ht="13.5" x14ac:dyDescent="0.25">
      <c r="A50" s="32" t="s">
        <v>37</v>
      </c>
      <c r="B50" s="32"/>
      <c r="C50" s="52"/>
      <c r="D50" s="52"/>
      <c r="E50" s="52"/>
      <c r="F50" s="52"/>
      <c r="G50" s="52"/>
      <c r="H50" s="52"/>
      <c r="I50" s="52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4"/>
      <c r="X50" s="55"/>
      <c r="Y50" s="56"/>
      <c r="Z50" s="52"/>
      <c r="AA50" s="52"/>
      <c r="AB50" s="52"/>
    </row>
    <row r="51" spans="1:28" ht="13.5" x14ac:dyDescent="0.25">
      <c r="A51" s="51" t="s">
        <v>38</v>
      </c>
      <c r="B51" s="38"/>
      <c r="C51" s="44">
        <f>[1]NatBank!C29</f>
        <v>2.3036085466576708</v>
      </c>
      <c r="D51" s="44">
        <f>[1]NatBank!D29</f>
        <v>1.6847932560061061</v>
      </c>
      <c r="E51" s="44">
        <f>[1]NatBank!E29</f>
        <v>1.1174415257959074</v>
      </c>
      <c r="F51" s="44">
        <f>[1]NatBank!F29</f>
        <v>1.3856149038830754</v>
      </c>
      <c r="G51" s="44">
        <f>[1]NatBank!G29</f>
        <v>1.0161815731234807</v>
      </c>
      <c r="H51" s="44">
        <f>[1]NatBank!H29</f>
        <v>1.4681711528157197</v>
      </c>
      <c r="I51" s="44">
        <f>[1]NatBank!I29</f>
        <v>1.6646105298894178</v>
      </c>
      <c r="J51" s="44">
        <f>[1]NatBank!J29</f>
        <v>1.2612477899730126</v>
      </c>
      <c r="K51" s="45">
        <f>[1]NatBank!K29</f>
        <v>1.8608710659688295</v>
      </c>
      <c r="L51" s="45">
        <f>[1]NatBank!L29</f>
        <v>1.7311442474160434</v>
      </c>
      <c r="M51" s="45">
        <f>[1]NatBank!M29</f>
        <v>2.5310356603720598</v>
      </c>
      <c r="N51" s="45">
        <f>[1]NatBank!N29</f>
        <v>2.7604202977282695</v>
      </c>
      <c r="O51" s="45">
        <f>[1]NatBank!O29</f>
        <v>2.3670914655352662</v>
      </c>
      <c r="P51" s="45">
        <f>[1]NatBank!P29</f>
        <v>4.807889063976325</v>
      </c>
      <c r="Q51" s="45">
        <f>[1]NatBank!Q29</f>
        <v>4.4263189012475319</v>
      </c>
      <c r="R51" s="45">
        <f>[1]NatBank!R29</f>
        <v>4.2226141533414943</v>
      </c>
      <c r="S51" s="45">
        <f>[1]NatBank!S29</f>
        <v>3.7632362096217191</v>
      </c>
      <c r="T51" s="45">
        <f>[1]NatBank!T29</f>
        <v>3.6442980922699433</v>
      </c>
      <c r="U51" s="45">
        <f>[1]NatBank!U29</f>
        <v>3.2150139675529026</v>
      </c>
      <c r="V51" s="45">
        <f>[1]NatBank!V29</f>
        <v>3.4731289825356422</v>
      </c>
      <c r="W51" s="46">
        <f>[1]NatBank!W29</f>
        <v>3.8773516343752079</v>
      </c>
      <c r="X51" s="47">
        <f>[1]NatBank!X29</f>
        <v>4.0645649954518683</v>
      </c>
      <c r="Y51" s="48">
        <f>[1]NatBank!Y29</f>
        <v>4.1075946996446362</v>
      </c>
      <c r="Z51" s="44">
        <f>[1]NatBank!Z29</f>
        <v>4.1548921959730238</v>
      </c>
      <c r="AA51" s="44">
        <f>[1]NatBank!AA29</f>
        <v>4.1775173812618478</v>
      </c>
      <c r="AB51" s="44">
        <f>[1]NatBank!AB29</f>
        <v>4.175147310710666</v>
      </c>
    </row>
    <row r="52" spans="1:28" ht="13.5" x14ac:dyDescent="0.25">
      <c r="A52" s="38" t="s">
        <v>11</v>
      </c>
      <c r="B52" s="38"/>
      <c r="C52" s="44">
        <f>[1]NatBank!C30</f>
        <v>190.26424430264365</v>
      </c>
      <c r="D52" s="44">
        <f>[1]NatBank!D30</f>
        <v>198.29574544045829</v>
      </c>
      <c r="E52" s="44">
        <f>[1]NatBank!E30</f>
        <v>126.50027614678901</v>
      </c>
      <c r="F52" s="44">
        <f>[1]NatBank!F30</f>
        <v>134.45768296432971</v>
      </c>
      <c r="G52" s="44">
        <f>[1]NatBank!G30</f>
        <v>112.035023047679</v>
      </c>
      <c r="H52" s="44">
        <f>[1]NatBank!H30</f>
        <v>161.92673300970873</v>
      </c>
      <c r="I52" s="44">
        <f>[1]NatBank!I30</f>
        <v>202.15379712918659</v>
      </c>
      <c r="J52" s="44">
        <f>[1]NatBank!J30</f>
        <v>196.17290795180722</v>
      </c>
      <c r="K52" s="45">
        <f>[1]NatBank!K30</f>
        <v>386.62355561643835</v>
      </c>
      <c r="L52" s="45">
        <f>[1]NatBank!L30</f>
        <v>478.63153081171549</v>
      </c>
      <c r="M52" s="45">
        <f>[1]NatBank!M30</f>
        <v>930.81834899328862</v>
      </c>
      <c r="N52" s="45">
        <f>[1]NatBank!N30</f>
        <v>1361.1241386026641</v>
      </c>
      <c r="O52" s="45">
        <f>[1]NatBank!O30</f>
        <v>1480.1421601679665</v>
      </c>
      <c r="P52" s="45">
        <f>[1]NatBank!P30</f>
        <v>2110.397801916004</v>
      </c>
      <c r="Q52" s="45">
        <f>[1]NatBank!Q30</f>
        <v>2263.9156026392716</v>
      </c>
      <c r="R52" s="45">
        <f>[1]NatBank!R30</f>
        <v>2818.2439153307191</v>
      </c>
      <c r="S52" s="45">
        <f>[1]NatBank!S30</f>
        <v>2872.9586380534802</v>
      </c>
      <c r="T52" s="45">
        <f>[1]NatBank!T30</f>
        <v>2823.4069102112539</v>
      </c>
      <c r="U52" s="45">
        <f>[1]NatBank!U30</f>
        <v>2699.1111542772587</v>
      </c>
      <c r="V52" s="45">
        <f>[1]NatBank!V30</f>
        <v>2520.7253039918164</v>
      </c>
      <c r="W52" s="46">
        <f>[1]NatBank!W30</f>
        <v>2756.4386877605416</v>
      </c>
      <c r="X52" s="47">
        <f>[1]NatBank!X30</f>
        <v>3087.2103999999999</v>
      </c>
      <c r="Y52" s="48">
        <f>[1]NatBank!Y30</f>
        <v>3395.9315999999999</v>
      </c>
      <c r="Z52" s="44">
        <f>[1]NatBank!Z30</f>
        <v>3735.5248000000001</v>
      </c>
      <c r="AA52" s="44">
        <f>[1]NatBank!AA30</f>
        <v>4109.076</v>
      </c>
      <c r="AB52" s="44">
        <f>[1]NatBank!AB30</f>
        <v>4519.9839999999995</v>
      </c>
    </row>
    <row r="53" spans="1:28" ht="6.75" customHeight="1" x14ac:dyDescent="0.25">
      <c r="A53" s="38"/>
      <c r="B53" s="38"/>
      <c r="C53" s="52"/>
      <c r="D53" s="52"/>
      <c r="E53" s="52"/>
      <c r="F53" s="52"/>
      <c r="G53" s="52"/>
      <c r="H53" s="52"/>
      <c r="I53" s="52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  <c r="X53" s="55"/>
      <c r="Y53" s="56"/>
      <c r="Z53" s="52"/>
      <c r="AA53" s="52"/>
      <c r="AB53" s="52"/>
    </row>
    <row r="54" spans="1:28" ht="13.5" hidden="1" x14ac:dyDescent="0.25">
      <c r="A54" s="32" t="s">
        <v>39</v>
      </c>
      <c r="B54" s="32"/>
      <c r="C54" s="52"/>
      <c r="D54" s="52"/>
      <c r="E54" s="52"/>
      <c r="F54" s="52"/>
      <c r="G54" s="52"/>
      <c r="H54" s="52"/>
      <c r="I54" s="52"/>
      <c r="J54" s="52"/>
      <c r="K54" s="53"/>
      <c r="L54" s="53"/>
      <c r="M54" s="53"/>
      <c r="N54" s="45"/>
      <c r="O54" s="45"/>
      <c r="P54" s="53"/>
      <c r="Q54" s="53"/>
      <c r="R54" s="53"/>
      <c r="S54" s="53"/>
      <c r="T54" s="53"/>
      <c r="U54" s="53"/>
      <c r="V54" s="53"/>
      <c r="W54" s="54"/>
      <c r="X54" s="55"/>
      <c r="Y54" s="56"/>
      <c r="Z54" s="52"/>
      <c r="AA54" s="52"/>
      <c r="AB54" s="52"/>
    </row>
    <row r="55" spans="1:28" ht="13.5" hidden="1" x14ac:dyDescent="0.25">
      <c r="A55" s="38" t="s">
        <v>40</v>
      </c>
      <c r="B55" s="38"/>
      <c r="C55" s="58">
        <f>[1]NatAcc!C55</f>
        <v>1.2624280925013684</v>
      </c>
      <c r="D55" s="58">
        <f>[1]NatAcc!D55</f>
        <v>1.2971230959982971</v>
      </c>
      <c r="E55" s="58">
        <f>[1]NatAcc!E55</f>
        <v>1.3922463846317583</v>
      </c>
      <c r="F55" s="58">
        <f>[1]NatAcc!F55</f>
        <v>2.0240197147722436</v>
      </c>
      <c r="G55" s="58">
        <f>[1]NatAcc!G55</f>
        <v>1.9767673542692938</v>
      </c>
      <c r="H55" s="58">
        <f>[1]NatAcc!H55</f>
        <v>2.0727877061961855</v>
      </c>
      <c r="I55" s="58">
        <f>[1]NatAcc!I55</f>
        <v>2.1942063991295444</v>
      </c>
      <c r="J55" s="58">
        <f>[1]NatAcc!J55</f>
        <v>2.1458840181771635</v>
      </c>
      <c r="K55" s="59">
        <f>[1]NatAcc!K55</f>
        <v>1.9167359207761716</v>
      </c>
      <c r="L55" s="59">
        <f>[1]NatAcc!L55</f>
        <v>1.8126092153097797</v>
      </c>
      <c r="M55" s="59">
        <f>[1]NatAcc!M55</f>
        <v>1.776604660138249</v>
      </c>
      <c r="N55" s="59">
        <f>[1]NatAcc!N55</f>
        <v>1.6705502035330262</v>
      </c>
      <c r="O55" s="59">
        <f>[1]NatAcc!O55</f>
        <v>1.490329623037943</v>
      </c>
      <c r="P55" s="59">
        <f>[1]NatAcc!P55</f>
        <v>1.6704957290066564</v>
      </c>
      <c r="Q55" s="59">
        <f>[1]NatAcc!Q55</f>
        <v>1.782348664234511</v>
      </c>
      <c r="R55" s="59">
        <f>[1]NatAcc!R55</f>
        <v>1.6864901804915513</v>
      </c>
      <c r="S55" s="59">
        <f>[1]NatAcc!S55</f>
        <v>1.6512530543196144</v>
      </c>
      <c r="T55" s="59">
        <f>[1]NatAcc!T55</f>
        <v>1.6633535055043527</v>
      </c>
      <c r="U55" s="59">
        <f>[1]NatAcc!U55</f>
        <v>1.7656693855606758</v>
      </c>
      <c r="V55" s="59">
        <f>[1]NatAcc!V55</f>
        <v>2.2693495327700974</v>
      </c>
      <c r="W55" s="60">
        <f>[1]NatAcc!W55</f>
        <v>2.3667309130515384</v>
      </c>
      <c r="X55" s="61">
        <f>[1]NatAcc!X55</f>
        <v>2.5</v>
      </c>
      <c r="Y55" s="62">
        <f>[1]NatAcc!Y55</f>
        <v>2.5</v>
      </c>
      <c r="Z55" s="58">
        <f>[1]NatAcc!Z55</f>
        <v>2.5</v>
      </c>
      <c r="AA55" s="58">
        <f>[1]NatAcc!AA55</f>
        <v>2.5</v>
      </c>
      <c r="AB55" s="58">
        <f>[1]NatAcc!AB55</f>
        <v>2.5</v>
      </c>
    </row>
    <row r="56" spans="1:28" ht="13.5" hidden="1" x14ac:dyDescent="0.25">
      <c r="A56" s="38" t="s">
        <v>41</v>
      </c>
      <c r="B56" s="38"/>
      <c r="C56" s="58">
        <f>[1]NatAcc!C56</f>
        <v>1.2798333333333329</v>
      </c>
      <c r="D56" s="58">
        <f>[1]NatAcc!D56</f>
        <v>1.3164699999999996</v>
      </c>
      <c r="E56" s="58">
        <f>[1]NatAcc!E56</f>
        <v>1.8166666666666667</v>
      </c>
      <c r="F56" s="58">
        <f>[1]NatAcc!F56</f>
        <v>1.9511999999999994</v>
      </c>
      <c r="G56" s="58">
        <f>[1]NatAcc!G56</f>
        <v>1.9806766666666664</v>
      </c>
      <c r="H56" s="58">
        <f>[1]NatAcc!H56</f>
        <v>2.06</v>
      </c>
      <c r="I56" s="58">
        <f>[1]NatAcc!I56</f>
        <v>2.09</v>
      </c>
      <c r="J56" s="58">
        <f>[1]NatAcc!J56</f>
        <v>2.0750000000000002</v>
      </c>
      <c r="K56" s="59">
        <f>[1]NatAcc!K56</f>
        <v>1.825</v>
      </c>
      <c r="L56" s="59">
        <f>[1]NatAcc!L56</f>
        <v>1.7925</v>
      </c>
      <c r="M56" s="59">
        <f>[1]NatAcc!M56</f>
        <v>1.7135</v>
      </c>
      <c r="N56" s="59">
        <f>[1]NatAcc!N56</f>
        <v>1.5915999999999999</v>
      </c>
      <c r="O56" s="59">
        <f>[1]NatAcc!O56</f>
        <v>1.667</v>
      </c>
      <c r="P56" s="59">
        <f>[1]NatAcc!P56</f>
        <v>1.6858</v>
      </c>
      <c r="Q56" s="59">
        <f>[1]NatAcc!Q56</f>
        <v>1.7727999999999999</v>
      </c>
      <c r="R56" s="59">
        <f>[1]NatAcc!R56</f>
        <v>1.6702999999999999</v>
      </c>
      <c r="S56" s="59">
        <f>[1]NatAcc!S56</f>
        <v>1.6567000000000001</v>
      </c>
      <c r="T56" s="59">
        <f>[1]NatAcc!T56</f>
        <v>1.7363</v>
      </c>
      <c r="U56" s="59">
        <f>[1]NatAcc!U56</f>
        <v>1.8635999999999999</v>
      </c>
      <c r="V56" s="59">
        <f>[1]NatAcc!V56</f>
        <v>2.3948999999999998</v>
      </c>
      <c r="W56" s="60">
        <f>[1]NatAcc!W56</f>
        <v>2.6467999999999998</v>
      </c>
      <c r="X56" s="61">
        <f>[1]NatAcc!X56</f>
        <v>2.5</v>
      </c>
      <c r="Y56" s="62">
        <f>[1]NatAcc!Y56</f>
        <v>2.5</v>
      </c>
      <c r="Z56" s="58">
        <f>[1]NatAcc!Z56</f>
        <v>2.5</v>
      </c>
      <c r="AA56" s="58">
        <f>[1]NatAcc!AA56</f>
        <v>2.5</v>
      </c>
      <c r="AB56" s="58">
        <f>[1]NatAcc!AB56</f>
        <v>2.5</v>
      </c>
    </row>
    <row r="57" spans="1:28" ht="6.75" hidden="1" customHeight="1" x14ac:dyDescent="0.25">
      <c r="A57" s="38"/>
      <c r="B57" s="38"/>
      <c r="C57" s="58"/>
      <c r="D57" s="58"/>
      <c r="E57" s="58"/>
      <c r="F57" s="58"/>
      <c r="G57" s="58"/>
      <c r="H57" s="58"/>
      <c r="I57" s="58"/>
      <c r="J57" s="58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60"/>
      <c r="X57" s="61"/>
      <c r="Y57" s="62"/>
      <c r="Z57" s="58"/>
      <c r="AA57" s="58"/>
      <c r="AB57" s="58"/>
    </row>
    <row r="58" spans="1:28" ht="13.5" x14ac:dyDescent="0.25">
      <c r="A58" s="63" t="s">
        <v>42</v>
      </c>
      <c r="B58" s="63"/>
      <c r="C58" s="39"/>
      <c r="D58" s="39"/>
      <c r="E58" s="39"/>
      <c r="F58" s="39"/>
      <c r="G58" s="39"/>
      <c r="H58" s="39"/>
      <c r="I58" s="39"/>
      <c r="J58" s="39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/>
      <c r="X58" s="42"/>
      <c r="Y58" s="43"/>
      <c r="Z58" s="39"/>
      <c r="AA58" s="39"/>
      <c r="AB58" s="39"/>
    </row>
    <row r="59" spans="1:28" ht="13.5" x14ac:dyDescent="0.25">
      <c r="A59" s="38" t="s">
        <v>43</v>
      </c>
      <c r="B59" s="38"/>
      <c r="C59" s="39">
        <f>[1]NatAcc!C52</f>
        <v>0.76</v>
      </c>
      <c r="D59" s="39">
        <f>[1]NatAcc!D52</f>
        <v>0.45</v>
      </c>
      <c r="E59" s="39">
        <f>[1]NatAcc!E52</f>
        <v>0.38</v>
      </c>
      <c r="F59" s="39">
        <f>[1]NatAcc!F52</f>
        <v>0.33</v>
      </c>
      <c r="G59" s="39">
        <f>[1]NatAcc!G52</f>
        <v>0.27</v>
      </c>
      <c r="H59" s="39">
        <f>[1]NatAcc!H52</f>
        <v>0.21</v>
      </c>
      <c r="I59" s="39">
        <f>[1]NatAcc!I52</f>
        <v>0.27279999999999999</v>
      </c>
      <c r="J59" s="39">
        <f>[1]NatAcc!J52</f>
        <v>0.2606666666666666</v>
      </c>
      <c r="K59" s="40">
        <f>[1]NatAcc!K52</f>
        <v>0.24608333333333335</v>
      </c>
      <c r="L59" s="40">
        <f>[1]NatAcc!L52</f>
        <v>0.20683333333333334</v>
      </c>
      <c r="M59" s="40">
        <f>[1]NatAcc!M52</f>
        <v>0.19775000000000001</v>
      </c>
      <c r="N59" s="40">
        <f>[1]NatAcc!N52</f>
        <v>0.2106936608357069</v>
      </c>
      <c r="O59" s="40">
        <f>[1]NatAcc!O52</f>
        <v>0.2299588877251961</v>
      </c>
      <c r="P59" s="40">
        <f>[1]NatAcc!P52</f>
        <v>0.24238526381548567</v>
      </c>
      <c r="Q59" s="40">
        <f>[1]NatAcc!Q52</f>
        <v>0.22522227073308318</v>
      </c>
      <c r="R59" s="40">
        <f>[1]NatAcc!R52</f>
        <v>0.22174694098509309</v>
      </c>
      <c r="S59" s="40">
        <f>[1]NatAcc!S52</f>
        <v>0.22040915345833156</v>
      </c>
      <c r="T59" s="40">
        <f>[1]NatAcc!T52</f>
        <v>0.20702602213554552</v>
      </c>
      <c r="U59" s="40">
        <f>[1]NatAcc!U52</f>
        <v>0.19681553151978456</v>
      </c>
      <c r="V59" s="40">
        <f>[1]NatAcc!V52</f>
        <v>0.19129469041660571</v>
      </c>
      <c r="W59" s="41">
        <f>[1]NatAcc!W52</f>
        <v>0.19576633333333335</v>
      </c>
      <c r="X59" s="42">
        <f>[1]NatAcc!X52</f>
        <v>0.17499999999999999</v>
      </c>
      <c r="Y59" s="43">
        <f>[1]NatAcc!Y52</f>
        <v>0.155</v>
      </c>
      <c r="Z59" s="39">
        <f>[1]NatAcc!Z52</f>
        <v>0.13500000000000001</v>
      </c>
      <c r="AA59" s="39">
        <f>[1]NatAcc!AA52</f>
        <v>0.115</v>
      </c>
      <c r="AB59" s="39">
        <f>[1]NatAcc!AB52</f>
        <v>9.5000000000000001E-2</v>
      </c>
    </row>
    <row r="60" spans="1:28" ht="13.5" x14ac:dyDescent="0.25">
      <c r="A60" s="38" t="s">
        <v>44</v>
      </c>
      <c r="B60" s="38"/>
      <c r="C60" s="39">
        <f>[1]NatAcc!C53</f>
        <v>0.14150000000000001</v>
      </c>
      <c r="D60" s="39">
        <f>[1]NatAcc!D53</f>
        <v>0.11199999999999999</v>
      </c>
      <c r="E60" s="39">
        <f>[1]NatAcc!E53</f>
        <v>0.18425</v>
      </c>
      <c r="F60" s="39">
        <f>[1]NatAcc!F53</f>
        <v>0.12675</v>
      </c>
      <c r="G60" s="39">
        <f>[1]NatAcc!G53</f>
        <v>0.11666666665000001</v>
      </c>
      <c r="H60" s="39">
        <f>[1]NatAcc!H53</f>
        <v>9.5500000000000002E-2</v>
      </c>
      <c r="I60" s="39">
        <f>[1]NatAcc!I53</f>
        <v>0.1016</v>
      </c>
      <c r="J60" s="39">
        <f>[1]NatAcc!J53</f>
        <v>8.975000000000001E-2</v>
      </c>
      <c r="K60" s="40">
        <f>[1]NatAcc!K53</f>
        <v>7.166666666666667E-2</v>
      </c>
      <c r="L60" s="40">
        <f>[1]NatAcc!L53</f>
        <v>7.9499999999999987E-2</v>
      </c>
      <c r="M60" s="40">
        <f>[1]NatAcc!M53</f>
        <v>0.10124999999999998</v>
      </c>
      <c r="N60" s="40">
        <f>[1]NatAcc!N53</f>
        <v>0.10201620249027724</v>
      </c>
      <c r="O60" s="40">
        <f>[1]NatAcc!O53</f>
        <v>0.1120298452769783</v>
      </c>
      <c r="P60" s="40">
        <f>[1]NatAcc!P53</f>
        <v>0.10804294274691478</v>
      </c>
      <c r="Q60" s="40">
        <f>[1]NatAcc!Q53</f>
        <v>0.10068391542187081</v>
      </c>
      <c r="R60" s="40">
        <f>[1]NatAcc!R53</f>
        <v>0.11676799113338199</v>
      </c>
      <c r="S60" s="40">
        <f>[1]NatAcc!S53</f>
        <v>0.10768316689065655</v>
      </c>
      <c r="T60" s="40">
        <f>[1]NatAcc!T53</f>
        <v>9.7686914612618636E-2</v>
      </c>
      <c r="U60" s="40">
        <f>[1]NatAcc!U53</f>
        <v>8.4232799333819802E-2</v>
      </c>
      <c r="V60" s="40">
        <f>[1]NatAcc!V53</f>
        <v>8.970847285993537E-2</v>
      </c>
      <c r="W60" s="41">
        <f>[1]NatAcc!W53</f>
        <v>9.3717416666666664E-2</v>
      </c>
      <c r="X60" s="42">
        <f>[1]NatAcc!X53</f>
        <v>8.4000000000000005E-2</v>
      </c>
      <c r="Y60" s="43">
        <f>[1]NatAcc!Y53</f>
        <v>7.3999999999999996E-2</v>
      </c>
      <c r="Z60" s="39">
        <f>[1]NatAcc!Z53</f>
        <v>6.4000000000000001E-2</v>
      </c>
      <c r="AA60" s="39">
        <f>[1]NatAcc!AA53</f>
        <v>5.3999999999999999E-2</v>
      </c>
      <c r="AB60" s="39">
        <f>[1]NatAcc!AB53</f>
        <v>4.3999999999999997E-2</v>
      </c>
    </row>
    <row r="61" spans="1:28" ht="8.25" customHeight="1" x14ac:dyDescent="0.2">
      <c r="A61"/>
      <c r="B61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3.5" x14ac:dyDescent="0.25">
      <c r="A62" s="32" t="s">
        <v>45</v>
      </c>
      <c r="B62" s="3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3"/>
      <c r="Q62" s="53"/>
      <c r="R62" s="53"/>
      <c r="S62" s="53"/>
      <c r="T62" s="53"/>
      <c r="U62" s="53"/>
      <c r="V62" s="53"/>
      <c r="W62" s="52"/>
      <c r="X62" s="52"/>
      <c r="Y62" s="52"/>
      <c r="Z62" s="52"/>
      <c r="AA62" s="52"/>
      <c r="AB62" s="52"/>
    </row>
    <row r="63" spans="1:28" ht="6.75" customHeight="1" x14ac:dyDescent="0.25">
      <c r="A63" s="32"/>
      <c r="B63" s="32"/>
      <c r="C63" s="52"/>
      <c r="D63" s="52"/>
      <c r="E63" s="52"/>
      <c r="F63" s="52"/>
      <c r="G63" s="52"/>
      <c r="H63" s="52"/>
      <c r="I63" s="52"/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55"/>
      <c r="Y63" s="56"/>
      <c r="Z63" s="52"/>
      <c r="AA63" s="52"/>
      <c r="AB63" s="52"/>
    </row>
    <row r="64" spans="1:28" ht="13.5" x14ac:dyDescent="0.25">
      <c r="A64" s="32" t="s">
        <v>46</v>
      </c>
      <c r="B64" s="32"/>
      <c r="C64" s="52"/>
      <c r="D64" s="52"/>
      <c r="E64" s="52"/>
      <c r="F64" s="52"/>
      <c r="G64" s="52"/>
      <c r="H64" s="52"/>
      <c r="I64" s="52"/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55"/>
      <c r="Y64" s="56"/>
      <c r="Z64" s="52"/>
      <c r="AA64" s="52"/>
      <c r="AB64" s="52"/>
    </row>
    <row r="65" spans="1:28" ht="13.5" x14ac:dyDescent="0.25">
      <c r="A65" s="38" t="s">
        <v>47</v>
      </c>
      <c r="B65" s="65"/>
      <c r="C65" s="39">
        <f>[1]NatAcc!C95</f>
        <v>0.21376920748566927</v>
      </c>
      <c r="D65" s="39">
        <f>[1]NatAcc!D95</f>
        <v>0.1944879247671453</v>
      </c>
      <c r="E65" s="39">
        <f>[1]NatAcc!E95</f>
        <v>0.28826158758066373</v>
      </c>
      <c r="F65" s="39">
        <f>[1]NatAcc!F95</f>
        <v>0.27312118695682353</v>
      </c>
      <c r="G65" s="39">
        <f>[1]NatAcc!G95</f>
        <v>0.27549625320670246</v>
      </c>
      <c r="H65" s="39">
        <f>[1]NatAcc!H95</f>
        <v>0.31405071060953349</v>
      </c>
      <c r="I65" s="39">
        <f>[1]NatAcc!I95</f>
        <v>0.29555264689486305</v>
      </c>
      <c r="J65" s="39">
        <f>[1]NatAcc!J95</f>
        <v>0.33529935308686959</v>
      </c>
      <c r="K65" s="40">
        <f>[1]NatAcc!K95</f>
        <v>0.36239283298219127</v>
      </c>
      <c r="L65" s="40">
        <f>[1]NatAcc!L95</f>
        <v>0.39168403434220844</v>
      </c>
      <c r="M65" s="40">
        <f>[1]NatAcc!M95</f>
        <v>0.37232377910683134</v>
      </c>
      <c r="N65" s="40">
        <f>[1]NatAcc!N95</f>
        <v>0.40677883933719683</v>
      </c>
      <c r="O65" s="40">
        <f>[1]NatAcc!O95</f>
        <v>0.3395000406558662</v>
      </c>
      <c r="P65" s="40">
        <f>[1]NatAcc!P95</f>
        <v>0.21230176324566369</v>
      </c>
      <c r="Q65" s="40">
        <f>[1]NatAcc!Q95</f>
        <v>0.29011614584572554</v>
      </c>
      <c r="R65" s="40">
        <f>[1]NatAcc!R95</f>
        <v>0.33836118582428681</v>
      </c>
      <c r="S65" s="40">
        <f>[1]NatAcc!S95</f>
        <v>0.3627265189835947</v>
      </c>
      <c r="T65" s="40">
        <f>[1]NatAcc!T95</f>
        <v>0.29963622469780488</v>
      </c>
      <c r="U65" s="40">
        <f>[1]NatAcc!U95</f>
        <v>0.34760290293966545</v>
      </c>
      <c r="V65" s="40">
        <f>[1]NatAcc!V95</f>
        <v>0.37653736928700715</v>
      </c>
      <c r="W65" s="41">
        <f>[1]NatAcc!W95</f>
        <v>0.37808187359359935</v>
      </c>
      <c r="X65" s="42">
        <f>[1]NatAcc!X95</f>
        <v>0.38850015777476127</v>
      </c>
      <c r="Y65" s="43">
        <f>[1]NatAcc!Y95</f>
        <v>0.40084416730417644</v>
      </c>
      <c r="Z65" s="39">
        <f>[1]NatAcc!Z95</f>
        <v>0.41244194590944572</v>
      </c>
      <c r="AA65" s="39">
        <f>[1]NatAcc!AA95</f>
        <v>0.42412220910891085</v>
      </c>
      <c r="AB65" s="39">
        <f>[1]NatAcc!AB95</f>
        <v>0.43727316662043719</v>
      </c>
    </row>
    <row r="66" spans="1:28" ht="6.75" customHeight="1" x14ac:dyDescent="0.25">
      <c r="A66" s="32"/>
      <c r="B66" s="32"/>
      <c r="C66" s="52"/>
      <c r="D66" s="52"/>
      <c r="E66" s="52"/>
      <c r="F66" s="52"/>
      <c r="G66" s="52"/>
      <c r="H66" s="52"/>
      <c r="I66" s="52"/>
      <c r="J66" s="52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55"/>
      <c r="Y66" s="56"/>
      <c r="Z66" s="52"/>
      <c r="AA66" s="52"/>
      <c r="AB66" s="52"/>
    </row>
    <row r="67" spans="1:28" ht="13.5" x14ac:dyDescent="0.25">
      <c r="A67" s="32" t="s">
        <v>19</v>
      </c>
      <c r="B67" s="32"/>
      <c r="C67" s="52"/>
      <c r="D67" s="52"/>
      <c r="E67" s="52"/>
      <c r="F67" s="52"/>
      <c r="G67" s="52"/>
      <c r="H67" s="52"/>
      <c r="I67" s="52"/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55"/>
      <c r="Y67" s="56"/>
      <c r="Z67" s="52"/>
      <c r="AA67" s="52"/>
      <c r="AB67" s="52"/>
    </row>
    <row r="68" spans="1:28" ht="13.5" x14ac:dyDescent="0.25">
      <c r="A68" s="38" t="s">
        <v>48</v>
      </c>
      <c r="B68" s="38"/>
      <c r="C68" s="66">
        <f>[1]Budget!C80</f>
        <v>0.12835599241961584</v>
      </c>
      <c r="D68" s="66">
        <f>[1]Budget!D80</f>
        <v>0.15550304971372911</v>
      </c>
      <c r="E68" s="66">
        <f>[1]Budget!E80</f>
        <v>0.15326747432624019</v>
      </c>
      <c r="F68" s="66">
        <f>[1]Budget!F80</f>
        <v>0.15463697613767285</v>
      </c>
      <c r="G68" s="66">
        <f>[1]Budget!G80</f>
        <v>0.15417291612345127</v>
      </c>
      <c r="H68" s="66">
        <f>[1]Budget!H80</f>
        <v>0.1656696306784764</v>
      </c>
      <c r="I68" s="66">
        <f>[1]Budget!I80</f>
        <v>0.16242118877960193</v>
      </c>
      <c r="J68" s="66">
        <f>[1]Budget!J80</f>
        <v>0.15971483902838277</v>
      </c>
      <c r="K68" s="67">
        <f>[1]Budget!K80</f>
        <v>0.23071630194865572</v>
      </c>
      <c r="L68" s="67">
        <f>[1]Budget!L80</f>
        <v>0.24182637913185986</v>
      </c>
      <c r="M68" s="67">
        <f>[1]Budget!M80</f>
        <v>0.26792658774818284</v>
      </c>
      <c r="N68" s="67">
        <f>[1]Budget!N80</f>
        <v>0.29261502680071033</v>
      </c>
      <c r="O68" s="67">
        <f>[1]Budget!O80</f>
        <v>0.30690540011080752</v>
      </c>
      <c r="P68" s="67">
        <f>[1]Budget!P80</f>
        <v>0.29270034354803426</v>
      </c>
      <c r="Q68" s="67">
        <f>[1]Budget!Q80</f>
        <v>0.28277961233441629</v>
      </c>
      <c r="R68" s="67">
        <f>[1]Budget!R80</f>
        <v>0.28235561940509973</v>
      </c>
      <c r="S68" s="67">
        <f>[1]Budget!S80</f>
        <v>0.28891213079490502</v>
      </c>
      <c r="T68" s="67">
        <f>[1]Budget!T80</f>
        <v>0.27690446522780027</v>
      </c>
      <c r="U68" s="67">
        <f>[1]Budget!U80</f>
        <v>0.27851472292340373</v>
      </c>
      <c r="V68" s="67">
        <f>[1]Budget!V80</f>
        <v>0.28225527795996136</v>
      </c>
      <c r="W68" s="68">
        <f>[1]Budget!W80</f>
        <v>0.28433578810983468</v>
      </c>
      <c r="X68" s="69">
        <f>[1]Budget!X80</f>
        <v>0.28961358004874044</v>
      </c>
      <c r="Y68" s="70">
        <f>[1]Budget!Y80</f>
        <v>0.28268051017448975</v>
      </c>
      <c r="Z68" s="66">
        <f>[1]Budget!Z80</f>
        <v>0.2809758050435362</v>
      </c>
      <c r="AA68" s="66">
        <f>[1]Budget!AA80</f>
        <v>0.27744446926928173</v>
      </c>
      <c r="AB68" s="66">
        <f>[1]Budget!AB80</f>
        <v>0.27255587630757433</v>
      </c>
    </row>
    <row r="69" spans="1:28" ht="13.5" x14ac:dyDescent="0.25">
      <c r="A69" s="49" t="s">
        <v>20</v>
      </c>
      <c r="B69" s="49"/>
      <c r="C69" s="66">
        <f>SUM(C70:C71)</f>
        <v>0.10172974068824632</v>
      </c>
      <c r="D69" s="66">
        <f t="shared" ref="D69:U69" si="4">SUM(D70:D71)</f>
        <v>0.1287340132751261</v>
      </c>
      <c r="E69" s="66">
        <f t="shared" si="4"/>
        <v>0.12926975729960843</v>
      </c>
      <c r="F69" s="66">
        <f t="shared" si="4"/>
        <v>0.1394535899067445</v>
      </c>
      <c r="G69" s="66">
        <f t="shared" si="4"/>
        <v>0.14568203127809273</v>
      </c>
      <c r="H69" s="66">
        <f t="shared" si="4"/>
        <v>0.14813003895637955</v>
      </c>
      <c r="I69" s="66">
        <f t="shared" si="4"/>
        <v>0.15049313213431412</v>
      </c>
      <c r="J69" s="66">
        <f t="shared" si="4"/>
        <v>0.14598183741309187</v>
      </c>
      <c r="K69" s="67">
        <f t="shared" si="4"/>
        <v>0.19669859546601265</v>
      </c>
      <c r="L69" s="67">
        <f t="shared" si="4"/>
        <v>0.20750902474250357</v>
      </c>
      <c r="M69" s="67">
        <f t="shared" si="4"/>
        <v>0.22838319168969978</v>
      </c>
      <c r="N69" s="67">
        <f t="shared" si="4"/>
        <v>0.25839662210124004</v>
      </c>
      <c r="O69" s="67">
        <f t="shared" si="4"/>
        <v>0.24915825519108506</v>
      </c>
      <c r="P69" s="67">
        <f t="shared" si="4"/>
        <v>0.24401671931404037</v>
      </c>
      <c r="Q69" s="67">
        <f t="shared" si="4"/>
        <v>0.23465048592929513</v>
      </c>
      <c r="R69" s="67">
        <f t="shared" si="4"/>
        <v>0.25200276203695221</v>
      </c>
      <c r="S69" s="67">
        <f t="shared" si="4"/>
        <v>0.2549354991820218</v>
      </c>
      <c r="T69" s="67">
        <f t="shared" si="4"/>
        <v>0.24804288998646071</v>
      </c>
      <c r="U69" s="67">
        <f t="shared" si="4"/>
        <v>0.24841980422702895</v>
      </c>
      <c r="V69" s="67">
        <f>SUM(V70:V71)</f>
        <v>0.25226629454924854</v>
      </c>
      <c r="W69" s="68">
        <f>SUM(W70:W71)</f>
        <v>0.25819761845392569</v>
      </c>
      <c r="X69" s="69">
        <f t="shared" ref="X69:AB69" si="5">SUM(X70:X71)</f>
        <v>0.25962597972155838</v>
      </c>
      <c r="Y69" s="70">
        <f t="shared" si="5"/>
        <v>0.25285981119357148</v>
      </c>
      <c r="Z69" s="66">
        <f t="shared" si="5"/>
        <v>0.25522538657644817</v>
      </c>
      <c r="AA69" s="66">
        <f t="shared" si="5"/>
        <v>0.25374739819790693</v>
      </c>
      <c r="AB69" s="66">
        <f t="shared" si="5"/>
        <v>0.25142751380311124</v>
      </c>
    </row>
    <row r="70" spans="1:28" ht="13.5" x14ac:dyDescent="0.25">
      <c r="A70" s="71" t="s">
        <v>21</v>
      </c>
      <c r="B70" s="49"/>
      <c r="C70" s="66">
        <f>[1]Budget!C81</f>
        <v>8.381208768291494E-2</v>
      </c>
      <c r="D70" s="66">
        <f>[1]Budget!D81</f>
        <v>0.11299545061090968</v>
      </c>
      <c r="E70" s="66">
        <f>[1]Budget!E81</f>
        <v>0.10818655652451217</v>
      </c>
      <c r="F70" s="66">
        <f>[1]Budget!F81</f>
        <v>0.12052948443535096</v>
      </c>
      <c r="G70" s="66">
        <f>[1]Budget!G81</f>
        <v>0.12251213514700628</v>
      </c>
      <c r="H70" s="66">
        <f>[1]Budget!H81</f>
        <v>0.12483755408563146</v>
      </c>
      <c r="I70" s="66">
        <f>[1]Budget!I81</f>
        <v>0.12690330010545128</v>
      </c>
      <c r="J70" s="66">
        <f>[1]Budget!J81</f>
        <v>0.11997079273073033</v>
      </c>
      <c r="K70" s="67">
        <f>[1]Budget!K81</f>
        <v>0.15576190083343189</v>
      </c>
      <c r="L70" s="67">
        <f>[1]Budget!L81</f>
        <v>0.17061134486244683</v>
      </c>
      <c r="M70" s="67">
        <f>[1]Budget!M81</f>
        <v>0.19191859492662627</v>
      </c>
      <c r="N70" s="67">
        <f>[1]Budget!N81</f>
        <v>0.21590780257884648</v>
      </c>
      <c r="O70" s="67">
        <f>[1]Budget!O81</f>
        <v>0.24915825519108506</v>
      </c>
      <c r="P70" s="67">
        <f>[1]Budget!P81</f>
        <v>0.24401671931404037</v>
      </c>
      <c r="Q70" s="67">
        <f>[1]Budget!Q81</f>
        <v>0.23465048592929513</v>
      </c>
      <c r="R70" s="67">
        <f>[1]Budget!R81</f>
        <v>0.25200276203695221</v>
      </c>
      <c r="S70" s="67">
        <f>[1]Budget!S81</f>
        <v>0.2549354991820218</v>
      </c>
      <c r="T70" s="67">
        <f>[1]Budget!T81</f>
        <v>0.24804288998646071</v>
      </c>
      <c r="U70" s="67">
        <f>[1]Budget!U81</f>
        <v>0.24841980422702895</v>
      </c>
      <c r="V70" s="67">
        <f>[1]Budget!V81</f>
        <v>0.25226629454924854</v>
      </c>
      <c r="W70" s="68">
        <f>[1]Budget!W81</f>
        <v>0.25819761845392569</v>
      </c>
      <c r="X70" s="69">
        <f>[1]Budget!X81</f>
        <v>0.25962597972155838</v>
      </c>
      <c r="Y70" s="70">
        <f>[1]Budget!Y81</f>
        <v>0.25285981119357148</v>
      </c>
      <c r="Z70" s="66">
        <f>[1]Budget!Z81</f>
        <v>0.25522538657644817</v>
      </c>
      <c r="AA70" s="66">
        <f>[1]Budget!AA81</f>
        <v>0.25374739819790693</v>
      </c>
      <c r="AB70" s="66">
        <f>[1]Budget!AB81</f>
        <v>0.25142751380311124</v>
      </c>
    </row>
    <row r="71" spans="1:28" ht="13.5" hidden="1" x14ac:dyDescent="0.25">
      <c r="A71" s="71" t="s">
        <v>49</v>
      </c>
      <c r="B71" s="49"/>
      <c r="C71" s="66">
        <f>[1]Budget!C84</f>
        <v>1.7917653005331376E-2</v>
      </c>
      <c r="D71" s="66">
        <f>[1]Budget!D84</f>
        <v>1.5738562664216423E-2</v>
      </c>
      <c r="E71" s="66">
        <f>[1]Budget!E84</f>
        <v>2.1083200775096251E-2</v>
      </c>
      <c r="F71" s="66">
        <f>[1]Budget!F84</f>
        <v>1.8924105471393532E-2</v>
      </c>
      <c r="G71" s="66">
        <f>[1]Budget!G84</f>
        <v>2.3169896131086467E-2</v>
      </c>
      <c r="H71" s="66">
        <f>[1]Budget!H84</f>
        <v>2.329248487074809E-2</v>
      </c>
      <c r="I71" s="66">
        <f>[1]Budget!I84</f>
        <v>2.3589832028862834E-2</v>
      </c>
      <c r="J71" s="66">
        <f>[1]Budget!J84</f>
        <v>2.6011044682361529E-2</v>
      </c>
      <c r="K71" s="67">
        <f>[1]Budget!K84</f>
        <v>4.0936694632580768E-2</v>
      </c>
      <c r="L71" s="67">
        <f>[1]Budget!L84</f>
        <v>3.6897679880056732E-2</v>
      </c>
      <c r="M71" s="67">
        <f>[1]Budget!M84</f>
        <v>3.6464596763073509E-2</v>
      </c>
      <c r="N71" s="67">
        <f>[1]Budget!N84</f>
        <v>4.2488819522393556E-2</v>
      </c>
      <c r="O71" s="67">
        <f>[1]Budget!O84</f>
        <v>0</v>
      </c>
      <c r="P71" s="67">
        <f>[1]Budget!P84</f>
        <v>0</v>
      </c>
      <c r="Q71" s="67">
        <f>[1]Budget!Q84</f>
        <v>0</v>
      </c>
      <c r="R71" s="67">
        <f>[1]Budget!R84</f>
        <v>0</v>
      </c>
      <c r="S71" s="67">
        <f>[1]Budget!S84</f>
        <v>0</v>
      </c>
      <c r="T71" s="67">
        <f>[1]Budget!T84</f>
        <v>0</v>
      </c>
      <c r="U71" s="67">
        <f>[1]Budget!U84</f>
        <v>0</v>
      </c>
      <c r="V71" s="67">
        <f>[1]Budget!V84</f>
        <v>0</v>
      </c>
      <c r="W71" s="68">
        <f>[1]Budget!W84</f>
        <v>0</v>
      </c>
      <c r="X71" s="69">
        <f>[1]Budget!X84</f>
        <v>0</v>
      </c>
      <c r="Y71" s="70">
        <f>[1]Budget!Y84</f>
        <v>0</v>
      </c>
      <c r="Z71" s="66">
        <f>[1]Budget!Z84</f>
        <v>0</v>
      </c>
      <c r="AA71" s="66">
        <f>[1]Budget!AA84</f>
        <v>0</v>
      </c>
      <c r="AB71" s="66">
        <f>[1]Budget!AB84</f>
        <v>0</v>
      </c>
    </row>
    <row r="72" spans="1:28" ht="13.5" x14ac:dyDescent="0.25">
      <c r="A72" s="38" t="s">
        <v>50</v>
      </c>
      <c r="B72" s="38"/>
      <c r="C72" s="66">
        <f>SUM(C73:C74)</f>
        <v>0.1944809830413875</v>
      </c>
      <c r="D72" s="66">
        <f t="shared" ref="D72:U72" si="6">SUM(D73:D74)</f>
        <v>0.23096873758573766</v>
      </c>
      <c r="E72" s="66">
        <f t="shared" si="6"/>
        <v>0.20897489105336117</v>
      </c>
      <c r="F72" s="66">
        <f t="shared" si="6"/>
        <v>0.21248891695835501</v>
      </c>
      <c r="G72" s="66">
        <f t="shared" si="6"/>
        <v>0.17707917587076988</v>
      </c>
      <c r="H72" s="66">
        <f t="shared" si="6"/>
        <v>0.17377676512919213</v>
      </c>
      <c r="I72" s="66">
        <f t="shared" si="6"/>
        <v>0.16638882977744421</v>
      </c>
      <c r="J72" s="66">
        <f t="shared" si="6"/>
        <v>0.1688821477438443</v>
      </c>
      <c r="K72" s="67">
        <f t="shared" si="6"/>
        <v>0.20119113135266117</v>
      </c>
      <c r="L72" s="67">
        <f t="shared" si="6"/>
        <v>0.25755660075265807</v>
      </c>
      <c r="M72" s="67">
        <f t="shared" si="6"/>
        <v>0.28624087225480316</v>
      </c>
      <c r="N72" s="67">
        <f t="shared" si="6"/>
        <v>0.33655836054715327</v>
      </c>
      <c r="O72" s="67">
        <f t="shared" si="6"/>
        <v>0.36279274937626693</v>
      </c>
      <c r="P72" s="67">
        <f t="shared" si="6"/>
        <v>0.37167165755618498</v>
      </c>
      <c r="Q72" s="67">
        <f t="shared" si="6"/>
        <v>0.33858056560868588</v>
      </c>
      <c r="R72" s="67">
        <f t="shared" si="6"/>
        <v>0.30651475993206179</v>
      </c>
      <c r="S72" s="67">
        <f t="shared" si="6"/>
        <v>0.30550319864671249</v>
      </c>
      <c r="T72" s="67">
        <f t="shared" si="6"/>
        <v>0.29280218687495724</v>
      </c>
      <c r="U72" s="67">
        <f t="shared" si="6"/>
        <v>0.30233709357155192</v>
      </c>
      <c r="V72" s="67">
        <f>SUM(V73:V74)</f>
        <v>0.30417845246738023</v>
      </c>
      <c r="W72" s="68">
        <f>SUM(W73:W74)</f>
        <v>0.30921575328223377</v>
      </c>
      <c r="X72" s="69">
        <f t="shared" ref="X72:AB72" si="7">SUM(X73:X74)</f>
        <v>0.29907633392976229</v>
      </c>
      <c r="Y72" s="70">
        <f t="shared" si="7"/>
        <v>0.29931602406880364</v>
      </c>
      <c r="Z72" s="66">
        <f t="shared" si="7"/>
        <v>0.29852255037066699</v>
      </c>
      <c r="AA72" s="66">
        <f t="shared" si="7"/>
        <v>0.29422115675344085</v>
      </c>
      <c r="AB72" s="66">
        <f t="shared" si="7"/>
        <v>0.28761463649257352</v>
      </c>
    </row>
    <row r="73" spans="1:28" ht="13.5" x14ac:dyDescent="0.25">
      <c r="A73" s="49" t="s">
        <v>23</v>
      </c>
      <c r="B73" s="49"/>
      <c r="C73" s="66">
        <f>[1]Budget!C88</f>
        <v>0.17667034894052286</v>
      </c>
      <c r="D73" s="66">
        <f>[1]Budget!D88</f>
        <v>0.21485434011758095</v>
      </c>
      <c r="E73" s="66">
        <f>[1]Budget!E88</f>
        <v>0.19241768292685427</v>
      </c>
      <c r="F73" s="66">
        <f>[1]Budget!F88</f>
        <v>0.20389787583547581</v>
      </c>
      <c r="G73" s="66">
        <f>[1]Budget!G88</f>
        <v>0.1673979828495433</v>
      </c>
      <c r="H73" s="66">
        <f>[1]Budget!H88</f>
        <v>0.16300361254253121</v>
      </c>
      <c r="I73" s="66">
        <f>[1]Budget!I88</f>
        <v>0.15584702098797204</v>
      </c>
      <c r="J73" s="66">
        <f>[1]Budget!J88</f>
        <v>0.14678990693911276</v>
      </c>
      <c r="K73" s="67">
        <f>[1]Budget!K88</f>
        <v>0.15788013761129482</v>
      </c>
      <c r="L73" s="67">
        <f>[1]Budget!L88</f>
        <v>0.20074537365172263</v>
      </c>
      <c r="M73" s="67">
        <f>[1]Budget!M88</f>
        <v>0.22249862920436009</v>
      </c>
      <c r="N73" s="67">
        <f>[1]Budget!N88</f>
        <v>0.25033857281600297</v>
      </c>
      <c r="O73" s="67">
        <f>[1]Budget!O88</f>
        <v>0.28288125251450857</v>
      </c>
      <c r="P73" s="67">
        <f>[1]Budget!P88</f>
        <v>0.28963049194199902</v>
      </c>
      <c r="Q73" s="67">
        <f>[1]Budget!Q88</f>
        <v>0.26432549388925786</v>
      </c>
      <c r="R73" s="67">
        <f>[1]Budget!R88</f>
        <v>0.22973787167500315</v>
      </c>
      <c r="S73" s="67">
        <f>[1]Budget!S88</f>
        <v>0.23227528352584853</v>
      </c>
      <c r="T73" s="67">
        <f>[1]Budget!T88</f>
        <v>0.24097108031036987</v>
      </c>
      <c r="U73" s="67">
        <f>[1]Budget!U88</f>
        <v>0.25280312061950794</v>
      </c>
      <c r="V73" s="67">
        <f>[1]Budget!V88</f>
        <v>0.24823922804799251</v>
      </c>
      <c r="W73" s="68">
        <f>[1]Budget!W88</f>
        <v>0.25840606193721405</v>
      </c>
      <c r="X73" s="69">
        <f>[1]Budget!X88</f>
        <v>0.24376587110407097</v>
      </c>
      <c r="Y73" s="70">
        <f>[1]Budget!Y88</f>
        <v>0.23548494112617693</v>
      </c>
      <c r="Z73" s="66">
        <f>[1]Budget!Z88</f>
        <v>0.2292470882999168</v>
      </c>
      <c r="AA73" s="66">
        <f>[1]Budget!AA88</f>
        <v>0.22019402322958867</v>
      </c>
      <c r="AB73" s="66">
        <f>[1]Budget!AB88</f>
        <v>0.20732685897561365</v>
      </c>
    </row>
    <row r="74" spans="1:28" ht="13.5" x14ac:dyDescent="0.25">
      <c r="A74" s="49" t="s">
        <v>51</v>
      </c>
      <c r="B74" s="49"/>
      <c r="C74" s="66">
        <f>[1]Budget!C102</f>
        <v>1.7810634100864642E-2</v>
      </c>
      <c r="D74" s="66">
        <f>[1]Budget!D102</f>
        <v>1.6114397468156721E-2</v>
      </c>
      <c r="E74" s="66">
        <f>[1]Budget!E102</f>
        <v>1.6557208126506899E-2</v>
      </c>
      <c r="F74" s="66">
        <f>[1]Budget!F102</f>
        <v>8.5910411228791901E-3</v>
      </c>
      <c r="G74" s="66">
        <f>[1]Budget!G102</f>
        <v>9.6811930212265911E-3</v>
      </c>
      <c r="H74" s="66">
        <f>[1]Budget!H102</f>
        <v>1.0773152586660928E-2</v>
      </c>
      <c r="I74" s="66">
        <f>[1]Budget!I102</f>
        <v>1.0541808789472173E-2</v>
      </c>
      <c r="J74" s="66">
        <f>[1]Budget!J102</f>
        <v>2.2092240804731537E-2</v>
      </c>
      <c r="K74" s="67">
        <f>[1]Budget!K102</f>
        <v>4.3310993741366342E-2</v>
      </c>
      <c r="L74" s="67">
        <f>[1]Budget!L102</f>
        <v>5.6811227100935432E-2</v>
      </c>
      <c r="M74" s="67">
        <f>[1]Budget!M102</f>
        <v>6.3742243050443056E-2</v>
      </c>
      <c r="N74" s="67">
        <f>[1]Budget!N102</f>
        <v>8.6219787731150271E-2</v>
      </c>
      <c r="O74" s="67">
        <f>[1]Budget!O102</f>
        <v>7.991149686175833E-2</v>
      </c>
      <c r="P74" s="67">
        <f>[1]Budget!P102</f>
        <v>8.2041165614185951E-2</v>
      </c>
      <c r="Q74" s="67">
        <f>[1]Budget!Q102</f>
        <v>7.4255071719428037E-2</v>
      </c>
      <c r="R74" s="67">
        <f>[1]Budget!R102</f>
        <v>7.677688825705864E-2</v>
      </c>
      <c r="S74" s="67">
        <f>[1]Budget!S102</f>
        <v>7.322791512086399E-2</v>
      </c>
      <c r="T74" s="67">
        <f>[1]Budget!T102</f>
        <v>5.1831106564587344E-2</v>
      </c>
      <c r="U74" s="67">
        <f>[1]Budget!U102</f>
        <v>4.9533972952043981E-2</v>
      </c>
      <c r="V74" s="67">
        <f>[1]Budget!V102</f>
        <v>5.5939224419387736E-2</v>
      </c>
      <c r="W74" s="68">
        <f>[1]Budget!W102</f>
        <v>5.0809691345019725E-2</v>
      </c>
      <c r="X74" s="69">
        <f>[1]Budget!X102</f>
        <v>5.5310462825691339E-2</v>
      </c>
      <c r="Y74" s="70">
        <f>[1]Budget!Y102</f>
        <v>6.383108294262671E-2</v>
      </c>
      <c r="Z74" s="66">
        <f>[1]Budget!Z102</f>
        <v>6.9275462070750207E-2</v>
      </c>
      <c r="AA74" s="66">
        <f>[1]Budget!AA102</f>
        <v>7.4027133523852193E-2</v>
      </c>
      <c r="AB74" s="66">
        <f>[1]Budget!AB102</f>
        <v>8.0287777516959882E-2</v>
      </c>
    </row>
    <row r="75" spans="1:28" ht="13.5" x14ac:dyDescent="0.25">
      <c r="A75" s="38" t="s">
        <v>52</v>
      </c>
      <c r="B75" s="49"/>
      <c r="C75" s="66">
        <f>[1]Budget!C99</f>
        <v>-4.8314356520907008E-2</v>
      </c>
      <c r="D75" s="66">
        <f>[1]Budget!D99</f>
        <v>-5.9351290403851828E-2</v>
      </c>
      <c r="E75" s="66">
        <f>[1]Budget!E99</f>
        <v>-3.9150208600614085E-2</v>
      </c>
      <c r="F75" s="66">
        <f>[1]Budget!F99</f>
        <v>-4.926089969780293E-2</v>
      </c>
      <c r="G75" s="66">
        <f>[1]Budget!G99</f>
        <v>-1.3225066726092024E-2</v>
      </c>
      <c r="H75" s="66">
        <f>[1]Budget!H99</f>
        <v>2.66601813594519E-3</v>
      </c>
      <c r="I75" s="66">
        <f>[1]Budget!I99</f>
        <v>6.574167791629882E-3</v>
      </c>
      <c r="J75" s="66">
        <f>[1]Budget!J99</f>
        <v>1.2924932089269991E-2</v>
      </c>
      <c r="K75" s="67">
        <f>[1]Budget!K99</f>
        <v>7.2836164337360898E-2</v>
      </c>
      <c r="L75" s="67">
        <f>[1]Budget!L99</f>
        <v>4.1081005480137239E-2</v>
      </c>
      <c r="M75" s="67">
        <f>[1]Budget!M99</f>
        <v>4.542795854382272E-2</v>
      </c>
      <c r="N75" s="67">
        <f>[1]Budget!N99</f>
        <v>4.2276453984707363E-2</v>
      </c>
      <c r="O75" s="67">
        <f>[1]Budget!O99</f>
        <v>2.4024147596298982E-2</v>
      </c>
      <c r="P75" s="67">
        <f>[1]Budget!P99</f>
        <v>3.0698516060352231E-3</v>
      </c>
      <c r="Q75" s="67">
        <f>[1]Budget!Q99</f>
        <v>1.8454118445158436E-2</v>
      </c>
      <c r="R75" s="67">
        <f>[1]Budget!R99</f>
        <v>5.2617747730096621E-2</v>
      </c>
      <c r="S75" s="67">
        <f>[1]Budget!S99</f>
        <v>5.6636847269056517E-2</v>
      </c>
      <c r="T75" s="67">
        <f>[1]Budget!T99</f>
        <v>3.5933384917430401E-2</v>
      </c>
      <c r="U75" s="67">
        <f>[1]Budget!U99</f>
        <v>2.5711602303895784E-2</v>
      </c>
      <c r="V75" s="67">
        <f>[1]Budget!V99</f>
        <v>3.4016049911968826E-2</v>
      </c>
      <c r="W75" s="68">
        <f>[1]Budget!W99</f>
        <v>2.5929726172620637E-2</v>
      </c>
      <c r="X75" s="69">
        <f>[1]Budget!X99</f>
        <v>4.5847708944669448E-2</v>
      </c>
      <c r="Y75" s="70">
        <f>[1]Budget!Y99</f>
        <v>4.7195569048312798E-2</v>
      </c>
      <c r="Z75" s="66">
        <f>[1]Budget!Z99</f>
        <v>5.1728716743619403E-2</v>
      </c>
      <c r="AA75" s="66">
        <f>[1]Budget!AA99</f>
        <v>5.7250446039693058E-2</v>
      </c>
      <c r="AB75" s="66">
        <f>[1]Budget!AB99</f>
        <v>6.5229017331960709E-2</v>
      </c>
    </row>
    <row r="76" spans="1:28" ht="13.5" x14ac:dyDescent="0.25">
      <c r="A76" s="38" t="s">
        <v>53</v>
      </c>
      <c r="B76" s="49"/>
      <c r="C76" s="66">
        <f>[1]Budget!C105</f>
        <v>-6.0721569945278567E-2</v>
      </c>
      <c r="D76" s="66">
        <f>[1]Budget!D105</f>
        <v>-6.9781073946880823E-2</v>
      </c>
      <c r="E76" s="66">
        <f>[1]Budget!E105</f>
        <v>-4.109023263823864E-2</v>
      </c>
      <c r="F76" s="66">
        <f>[1]Budget!F105</f>
        <v>-4.8563031963057342E-2</v>
      </c>
      <c r="G76" s="66">
        <f>[1]Budget!G105</f>
        <v>-1.9745607711467598E-2</v>
      </c>
      <c r="H76" s="66">
        <f>[1]Budget!H105</f>
        <v>-7.2709040670418199E-3</v>
      </c>
      <c r="I76" s="66">
        <f>[1]Budget!I105</f>
        <v>-1.9156095159221355E-3</v>
      </c>
      <c r="J76" s="66">
        <f>[1]Budget!J105</f>
        <v>-5.6305758182490021E-3</v>
      </c>
      <c r="K76" s="67">
        <f>[1]Budget!K105</f>
        <v>3.6925192323367835E-2</v>
      </c>
      <c r="L76" s="67">
        <f>[1]Budget!L105</f>
        <v>2.2055009854543738E-2</v>
      </c>
      <c r="M76" s="67">
        <f>[1]Budget!M105</f>
        <v>3.3789016553383462E-2</v>
      </c>
      <c r="N76" s="67">
        <f>[1]Budget!N105</f>
        <v>8.3346210859034601E-3</v>
      </c>
      <c r="O76" s="67">
        <f>[1]Budget!O105</f>
        <v>-1.9305152512763053E-2</v>
      </c>
      <c r="P76" s="67">
        <f>[1]Budget!P105</f>
        <v>-6.7212138320193529E-2</v>
      </c>
      <c r="Q76" s="67">
        <f>[1]Budget!Q105</f>
        <v>-4.5199972769756035E-2</v>
      </c>
      <c r="R76" s="67">
        <f>[1]Budget!R105</f>
        <v>-8.6582347112188936E-3</v>
      </c>
      <c r="S76" s="67">
        <f>[1]Budget!S105</f>
        <v>-5.9107048563430504E-3</v>
      </c>
      <c r="T76" s="67">
        <f>[1]Budget!T105</f>
        <v>-1.121676746842541E-2</v>
      </c>
      <c r="U76" s="67">
        <f>[1]Budget!U105</f>
        <v>-1.9886297280079047E-2</v>
      </c>
      <c r="V76" s="67">
        <f>[1]Budget!V105</f>
        <v>-1.0741730058297981E-2</v>
      </c>
      <c r="W76" s="68">
        <f>[1]Budget!W105</f>
        <v>-1.4089336179094027E-2</v>
      </c>
      <c r="X76" s="69">
        <f>[1]Budget!X105</f>
        <v>-4.5314596049963992E-3</v>
      </c>
      <c r="Y76" s="70">
        <f>[1]Budget!Y105</f>
        <v>-1.2938733028910821E-2</v>
      </c>
      <c r="Z76" s="66">
        <f>[1]Budget!Z105</f>
        <v>-1.4356427994925208E-2</v>
      </c>
      <c r="AA76" s="66">
        <f>[1]Budget!AA105</f>
        <v>-1.4050475767983277E-2</v>
      </c>
      <c r="AB76" s="66">
        <f>[1]Budget!AB105</f>
        <v>-1.2561771889017168E-2</v>
      </c>
    </row>
    <row r="77" spans="1:28" ht="13.5" hidden="1" x14ac:dyDescent="0.25">
      <c r="A77" s="38" t="s">
        <v>54</v>
      </c>
      <c r="B77" s="49"/>
      <c r="C77" s="66">
        <f>[1]Budget!C124</f>
        <v>-6.7210715502570517E-2</v>
      </c>
      <c r="D77" s="66">
        <f>[1]Budget!D124</f>
        <v>-7.9527246056701528E-2</v>
      </c>
      <c r="E77" s="66">
        <f>[1]Budget!E124</f>
        <v>-6.239784140783379E-2</v>
      </c>
      <c r="F77" s="66">
        <f>[1]Budget!F124</f>
        <v>-7.0500352494407739E-2</v>
      </c>
      <c r="G77" s="66">
        <f>[1]Budget!G124</f>
        <v>-3.0462203862972697E-2</v>
      </c>
      <c r="H77" s="66">
        <f>[1]Budget!H124</f>
        <v>-1.4744685027023004E-2</v>
      </c>
      <c r="I77" s="66">
        <f>[1]Budget!I124</f>
        <v>-1.3725520113339084E-2</v>
      </c>
      <c r="J77" s="66">
        <f>[1]Budget!J124</f>
        <v>-1.5410468541606269E-2</v>
      </c>
      <c r="K77" s="67">
        <f>[1]Budget!K124</f>
        <v>2.3540008593662374E-2</v>
      </c>
      <c r="L77" s="67">
        <f>[1]Budget!L124</f>
        <v>-1.786429982755857E-2</v>
      </c>
      <c r="M77" s="67">
        <f>[1]Budget!M124</f>
        <v>-3.0453592227489695E-2</v>
      </c>
      <c r="N77" s="67">
        <f>[1]Budget!N124</f>
        <v>-4.7415192520765773E-2</v>
      </c>
      <c r="O77" s="67">
        <f>[1]Budget!O124</f>
        <v>-6.4306811573402914E-2</v>
      </c>
      <c r="P77" s="67">
        <f>[1]Budget!P124</f>
        <v>-8.0630038457952441E-2</v>
      </c>
      <c r="Q77" s="67">
        <f>[1]Budget!Q124</f>
        <v>-6.5389561834286625E-2</v>
      </c>
      <c r="R77" s="67">
        <f>[1]Budget!R124</f>
        <v>-3.5087003342606851E-2</v>
      </c>
      <c r="S77" s="67">
        <f>[1]Budget!S124</f>
        <v>-2.7796598278132283E-2</v>
      </c>
      <c r="T77" s="67">
        <f>[1]Budget!T124</f>
        <v>-2.4604327961566006E-2</v>
      </c>
      <c r="U77" s="67">
        <f>[1]Budget!U124</f>
        <v>-3.123399644499809E-2</v>
      </c>
      <c r="V77" s="67">
        <f>[1]Budget!V124</f>
        <v>-3.6002699044911261E-2</v>
      </c>
      <c r="W77" s="68">
        <f>[1]Budget!W124</f>
        <v>-3.8922848885890676E-2</v>
      </c>
      <c r="X77" s="69">
        <f>[1]Budget!X124</f>
        <v>-3.7584459076734834E-2</v>
      </c>
      <c r="Y77" s="70">
        <f>[1]Budget!Y124</f>
        <v>-3.2556316821316558E-2</v>
      </c>
      <c r="Z77" s="66">
        <f>[1]Budget!Z124</f>
        <v>-3.1561353607891134E-2</v>
      </c>
      <c r="AA77" s="66">
        <f>[1]Budget!AA124</f>
        <v>-2.9568911690830479E-2</v>
      </c>
      <c r="AB77" s="66">
        <f>[1]Budget!AB124</f>
        <v>-2.6583321551069971E-2</v>
      </c>
    </row>
    <row r="78" spans="1:28" ht="13.5" hidden="1" x14ac:dyDescent="0.25">
      <c r="A78" s="38" t="s">
        <v>55</v>
      </c>
      <c r="B78" s="49"/>
      <c r="C78" s="66">
        <f>[1]Budget!C125</f>
        <v>-6.5168567325548293E-2</v>
      </c>
      <c r="D78" s="66">
        <f>[1]Budget!D125</f>
        <v>-7.329223908672404E-2</v>
      </c>
      <c r="E78" s="66">
        <f>[1]Budget!E125</f>
        <v>-4.9654175349333196E-2</v>
      </c>
      <c r="F78" s="66">
        <f>[1]Budget!F125</f>
        <v>-5.3582881371530652E-2</v>
      </c>
      <c r="G78" s="66">
        <f>[1]Budget!G125</f>
        <v>-1.6561954071795459E-2</v>
      </c>
      <c r="H78" s="66">
        <f>[1]Budget!H125</f>
        <v>-1.2841777685568292E-2</v>
      </c>
      <c r="I78" s="66">
        <f>[1]Budget!I125</f>
        <v>-1.7722287313418864E-2</v>
      </c>
      <c r="J78" s="66">
        <f>[1]Budget!J125</f>
        <v>-1.8294603572667944E-2</v>
      </c>
      <c r="K78" s="67">
        <f>[1]Budget!K125</f>
        <v>-2.8028472941533985E-3</v>
      </c>
      <c r="L78" s="67">
        <f>[1]Budget!L125</f>
        <v>-2.6219904419350189E-2</v>
      </c>
      <c r="M78" s="67">
        <f>[1]Budget!M125</f>
        <v>-3.3584155800795996E-2</v>
      </c>
      <c r="N78" s="67">
        <f>[1]Budget!N125</f>
        <v>-4.8003643160481509E-2</v>
      </c>
      <c r="O78" s="67">
        <f>[1]Budget!O125</f>
        <v>-6.5481132592692684E-2</v>
      </c>
      <c r="P78" s="67">
        <f>[1]Budget!P125</f>
        <v>-9.164418835764189E-2</v>
      </c>
      <c r="Q78" s="67">
        <f>[1]Budget!Q125</f>
        <v>-6.6681541268215516E-2</v>
      </c>
      <c r="R78" s="67">
        <f>[1]Budget!R125</f>
        <v>-3.6057382723527383E-2</v>
      </c>
      <c r="S78" s="67">
        <f>[1]Budget!S125</f>
        <v>-2.812524160478597E-2</v>
      </c>
      <c r="T78" s="67">
        <f>[1]Budget!T125</f>
        <v>-2.6288632342195677E-2</v>
      </c>
      <c r="U78" s="67">
        <f>[1]Budget!U125</f>
        <v>-3.2255677726389112E-2</v>
      </c>
      <c r="V78" s="67">
        <f>[1]Budget!V125</f>
        <v>-3.7042741214538571E-2</v>
      </c>
      <c r="W78" s="68">
        <f>[1]Budget!W125</f>
        <v>-4.0577822990817802E-2</v>
      </c>
      <c r="X78" s="69">
        <f>[1]Budget!X125</f>
        <v>-3.8517406642469387E-2</v>
      </c>
      <c r="Y78" s="70">
        <f>[1]Budget!Y125</f>
        <v>-3.3418899023243943E-2</v>
      </c>
      <c r="Z78" s="66">
        <f>[1]Budget!Z125</f>
        <v>-3.2358932940942532E-2</v>
      </c>
      <c r="AA78" s="66">
        <f>[1]Budget!AA125</f>
        <v>-3.0302891768262442E-2</v>
      </c>
      <c r="AB78" s="66">
        <f>[1]Budget!AB125</f>
        <v>-2.7255587630757434E-2</v>
      </c>
    </row>
    <row r="79" spans="1:28" ht="6.75" customHeight="1" x14ac:dyDescent="0.25">
      <c r="A79" s="49"/>
      <c r="B79" s="49"/>
      <c r="C79" s="66"/>
      <c r="D79" s="66"/>
      <c r="E79" s="66"/>
      <c r="F79" s="66"/>
      <c r="G79" s="66"/>
      <c r="H79" s="66"/>
      <c r="I79" s="66"/>
      <c r="J79" s="66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9"/>
      <c r="Y79" s="70"/>
      <c r="Z79" s="66"/>
      <c r="AA79" s="66"/>
      <c r="AB79" s="66"/>
    </row>
    <row r="80" spans="1:28" ht="13.5" x14ac:dyDescent="0.25">
      <c r="A80" s="32" t="s">
        <v>24</v>
      </c>
      <c r="B80" s="32"/>
      <c r="C80" s="66"/>
      <c r="D80" s="66"/>
      <c r="E80" s="66"/>
      <c r="F80" s="66"/>
      <c r="G80" s="66"/>
      <c r="H80" s="66"/>
      <c r="I80" s="66"/>
      <c r="J80" s="66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8"/>
      <c r="X80" s="69"/>
      <c r="Y80" s="70"/>
      <c r="Z80" s="66"/>
      <c r="AA80" s="66"/>
      <c r="AB80" s="66"/>
    </row>
    <row r="81" spans="1:28" ht="13.5" x14ac:dyDescent="0.25">
      <c r="A81" s="38" t="s">
        <v>56</v>
      </c>
      <c r="B81" s="38"/>
      <c r="C81" s="66">
        <f>[1]BOP!C38</f>
        <v>-0.19171928917781111</v>
      </c>
      <c r="D81" s="66">
        <f>[1]BOP!D38</f>
        <v>-0.22392720010027573</v>
      </c>
      <c r="E81" s="66">
        <f>[1]BOP!E38</f>
        <v>-0.19642914260804353</v>
      </c>
      <c r="F81" s="66">
        <f>[1]BOP!F38</f>
        <v>-0.21363401243596911</v>
      </c>
      <c r="G81" s="66">
        <f>[1]BOP!G38</f>
        <v>-0.17292171705262044</v>
      </c>
      <c r="H81" s="66">
        <f>[1]BOP!H38</f>
        <v>-0.15740465302169329</v>
      </c>
      <c r="I81" s="66">
        <f>[1]BOP!I38</f>
        <v>-0.14396231050795102</v>
      </c>
      <c r="J81" s="66">
        <f>[1]BOP!J38</f>
        <v>-0.16001587654513894</v>
      </c>
      <c r="K81" s="67">
        <f>[1]BOP!K38</f>
        <v>-0.17863938337694893</v>
      </c>
      <c r="L81" s="67">
        <f>[1]BOP!L38</f>
        <v>-0.1893419978093728</v>
      </c>
      <c r="M81" s="67">
        <f>[1]BOP!M38</f>
        <v>-0.26016075426313667</v>
      </c>
      <c r="N81" s="67">
        <f>[1]BOP!N38</f>
        <v>-0.28467013580659351</v>
      </c>
      <c r="O81" s="67">
        <f>[1]BOP!O38</f>
        <v>-0.29972425759930699</v>
      </c>
      <c r="P81" s="67">
        <f>[1]BOP!P38</f>
        <v>-0.2228929236717945</v>
      </c>
      <c r="Q81" s="67">
        <f>[1]BOP!Q38</f>
        <v>-0.22254898871271464</v>
      </c>
      <c r="R81" s="67">
        <f>[1]BOP!R38</f>
        <v>-0.24204291547458395</v>
      </c>
      <c r="S81" s="67">
        <f>[1]BOP!S38</f>
        <v>-0.26604550251088427</v>
      </c>
      <c r="T81" s="67">
        <f>[1]BOP!T38</f>
        <v>-0.21638945449746136</v>
      </c>
      <c r="U81" s="67">
        <f>[1]BOP!U38</f>
        <v>-0.25869557803729815</v>
      </c>
      <c r="V81" s="67">
        <f>[1]BOP!V38</f>
        <v>-0.28117324893366491</v>
      </c>
      <c r="W81" s="68">
        <f>[1]BOP!W38</f>
        <v>-0.26910745146199161</v>
      </c>
      <c r="X81" s="69">
        <f>[1]BOP!X38</f>
        <v>-0.2429540734436583</v>
      </c>
      <c r="Y81" s="70">
        <f>[1]BOP!Y38</f>
        <v>-0.23877729416490487</v>
      </c>
      <c r="Z81" s="66">
        <f>[1]BOP!Z38</f>
        <v>-0.2348096344484267</v>
      </c>
      <c r="AA81" s="66">
        <f>[1]BOP!AA38</f>
        <v>-0.23186472587794399</v>
      </c>
      <c r="AB81" s="66">
        <f>[1]BOP!AB38</f>
        <v>-0.22997588735232979</v>
      </c>
    </row>
    <row r="82" spans="1:28" ht="13.5" x14ac:dyDescent="0.25">
      <c r="A82" s="38" t="s">
        <v>57</v>
      </c>
      <c r="B82" s="38"/>
      <c r="C82" s="66"/>
      <c r="D82" s="66"/>
      <c r="E82" s="66"/>
      <c r="F82" s="66"/>
      <c r="G82" s="66"/>
      <c r="H82" s="66"/>
      <c r="I82" s="66"/>
      <c r="J82" s="66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9"/>
      <c r="Y82" s="70"/>
      <c r="Z82" s="66"/>
      <c r="AA82" s="66"/>
      <c r="AB82" s="66"/>
    </row>
    <row r="83" spans="1:28" ht="13.5" x14ac:dyDescent="0.25">
      <c r="A83" s="49" t="s">
        <v>58</v>
      </c>
      <c r="B83" s="49"/>
      <c r="C83" s="66">
        <f>[1]BOP!C37-[1]BOP!C49</f>
        <v>-0.21330911694182608</v>
      </c>
      <c r="D83" s="66">
        <f>[1]BOP!D37-[1]BOP!D49</f>
        <v>-0.20224622534461445</v>
      </c>
      <c r="E83" s="66">
        <f>[1]BOP!E37-[1]BOP!E49</f>
        <v>-0.13802943583910288</v>
      </c>
      <c r="F83" s="66">
        <f>[1]BOP!F37-[1]BOP!F49</f>
        <v>-0.16417457170905442</v>
      </c>
      <c r="G83" s="66">
        <f>[1]BOP!G37-[1]BOP!G49</f>
        <v>-0.13952458978795115</v>
      </c>
      <c r="H83" s="66">
        <f>[1]BOP!H37-[1]BOP!H49</f>
        <v>-0.13250610450361952</v>
      </c>
      <c r="I83" s="66">
        <f>[1]BOP!I37-[1]BOP!I49</f>
        <v>-0.12828595056331393</v>
      </c>
      <c r="J83" s="66">
        <f>[1]BOP!J37-[1]BOP!J49</f>
        <v>-0.14225171259614572</v>
      </c>
      <c r="K83" s="67">
        <f>[1]BOP!K37-[1]BOP!K49</f>
        <v>-0.15071938265948859</v>
      </c>
      <c r="L83" s="67">
        <f>[1]BOP!L37-[1]BOP!L49</f>
        <v>-0.16670316803015953</v>
      </c>
      <c r="M83" s="67">
        <f>[1]BOP!M37-[1]BOP!M49</f>
        <v>-0.21894792477676212</v>
      </c>
      <c r="N83" s="67">
        <f>[1]BOP!N37-[1]BOP!N49</f>
        <v>-0.26520586633414134</v>
      </c>
      <c r="O83" s="67">
        <f>[1]BOP!O37-[1]BOP!O49</f>
        <v>-0.3026493133363003</v>
      </c>
      <c r="P83" s="67">
        <f>[1]BOP!P37-[1]BOP!P49</f>
        <v>-0.19530533937599456</v>
      </c>
      <c r="Q83" s="67">
        <f>[1]BOP!Q37-[1]BOP!Q49</f>
        <v>-0.19704708081719394</v>
      </c>
      <c r="R83" s="67">
        <f>[1]BOP!R37-[1]BOP!R49</f>
        <v>-0.21970341192446946</v>
      </c>
      <c r="S83" s="67">
        <f>[1]BOP!S37-[1]BOP!S49</f>
        <v>-0.20598105852882953</v>
      </c>
      <c r="T83" s="67">
        <f>[1]BOP!T37-[1]BOP!T49</f>
        <v>-0.14889669648556009</v>
      </c>
      <c r="U83" s="67">
        <f>[1]BOP!U37-[1]BOP!U49</f>
        <v>-0.19402741549757621</v>
      </c>
      <c r="V83" s="67">
        <f>[1]BOP!V37-[1]BOP!V49</f>
        <v>-0.20007335467197929</v>
      </c>
      <c r="W83" s="68">
        <f>[1]BOP!W37-[1]BOP!W49</f>
        <v>-0.20604262399998513</v>
      </c>
      <c r="X83" s="69">
        <f>[1]BOP!X37-[1]BOP!X49</f>
        <v>-0.17886564025019419</v>
      </c>
      <c r="Y83" s="70">
        <f>[1]BOP!Y37-[1]BOP!Y49</f>
        <v>-0.17349980874088031</v>
      </c>
      <c r="Z83" s="66">
        <f>[1]BOP!Z37-[1]BOP!Z49</f>
        <v>-0.16399559626825844</v>
      </c>
      <c r="AA83" s="66">
        <f>[1]BOP!AA37-[1]BOP!AA49</f>
        <v>-0.15324811978420655</v>
      </c>
      <c r="AB83" s="66">
        <f>[1]BOP!AB37-[1]BOP!AB49</f>
        <v>-0.13927689792767067</v>
      </c>
    </row>
    <row r="84" spans="1:28" ht="13.5" x14ac:dyDescent="0.25">
      <c r="A84" s="49" t="s">
        <v>59</v>
      </c>
      <c r="B84" s="49"/>
      <c r="C84" s="66">
        <f>[1]BOP!C37</f>
        <v>-0.18585827000187308</v>
      </c>
      <c r="D84" s="66">
        <f>[1]BOP!D37</f>
        <v>-0.14632972365721703</v>
      </c>
      <c r="E84" s="66">
        <f>[1]BOP!E37</f>
        <v>-8.0289249789228259E-2</v>
      </c>
      <c r="F84" s="66">
        <f>[1]BOP!F37</f>
        <v>-9.4278621684378283E-2</v>
      </c>
      <c r="G84" s="66">
        <f>[1]BOP!G37</f>
        <v>-5.7811137646169082E-2</v>
      </c>
      <c r="H84" s="66">
        <f>[1]BOP!H37</f>
        <v>-6.1519143239470213E-2</v>
      </c>
      <c r="I84" s="66">
        <f>[1]BOP!I37</f>
        <v>-6.4593202040788653E-2</v>
      </c>
      <c r="J84" s="66">
        <f>[1]BOP!J37</f>
        <v>-9.6760513786473309E-2</v>
      </c>
      <c r="K84" s="67">
        <f>[1]BOP!K37</f>
        <v>-6.9508868805093826E-2</v>
      </c>
      <c r="L84" s="67">
        <f>[1]BOP!L37</f>
        <v>-0.1107012626382063</v>
      </c>
      <c r="M84" s="67">
        <f>[1]BOP!M37</f>
        <v>-0.15144638881809525</v>
      </c>
      <c r="N84" s="67">
        <f>[1]BOP!N37</f>
        <v>-0.19752836071242605</v>
      </c>
      <c r="O84" s="67">
        <f>[1]BOP!O37</f>
        <v>-0.21980251365997039</v>
      </c>
      <c r="P84" s="67">
        <f>[1]BOP!P37</f>
        <v>-0.10544572157297143</v>
      </c>
      <c r="Q84" s="67">
        <f>[1]BOP!Q37</f>
        <v>-0.10266198312108582</v>
      </c>
      <c r="R84" s="67">
        <f>[1]BOP!R37</f>
        <v>-0.12765630179316101</v>
      </c>
      <c r="S84" s="67">
        <f>[1]BOP!S37</f>
        <v>-0.11715680057138311</v>
      </c>
      <c r="T84" s="67">
        <f>[1]BOP!T37</f>
        <v>-5.8091758145663433E-2</v>
      </c>
      <c r="U84" s="67">
        <f>[1]BOP!U37</f>
        <v>-0.10717577137302428</v>
      </c>
      <c r="V84" s="67">
        <f>[1]BOP!V37</f>
        <v>-0.12006663522165383</v>
      </c>
      <c r="W84" s="68">
        <f>[1]BOP!W37</f>
        <v>-0.12799051220739671</v>
      </c>
      <c r="X84" s="69">
        <f>[1]BOP!X37</f>
        <v>-0.10173563965790576</v>
      </c>
      <c r="Y84" s="70">
        <f>[1]BOP!Y37</f>
        <v>-9.6134638533572486E-2</v>
      </c>
      <c r="Z84" s="66">
        <f>[1]BOP!Z37</f>
        <v>-9.0159210963425204E-2</v>
      </c>
      <c r="AA84" s="66">
        <f>[1]BOP!AA37</f>
        <v>-8.1061724411116282E-2</v>
      </c>
      <c r="AB84" s="66">
        <f>[1]BOP!AB37</f>
        <v>-6.928291624569205E-2</v>
      </c>
    </row>
    <row r="85" spans="1:28" ht="6.75" customHeight="1" x14ac:dyDescent="0.25">
      <c r="A85" s="49"/>
      <c r="B85" s="49"/>
      <c r="C85" s="66"/>
      <c r="D85" s="66"/>
      <c r="E85" s="66"/>
      <c r="F85" s="66"/>
      <c r="G85" s="66"/>
      <c r="H85" s="66"/>
      <c r="I85" s="66"/>
      <c r="J85" s="66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9"/>
      <c r="Y85" s="70"/>
      <c r="Z85" s="66"/>
      <c r="AA85" s="66"/>
      <c r="AB85" s="66"/>
    </row>
    <row r="86" spans="1:28" ht="13.5" x14ac:dyDescent="0.25">
      <c r="A86" s="32" t="s">
        <v>60</v>
      </c>
      <c r="B86" s="32"/>
      <c r="C86" s="66"/>
      <c r="D86" s="66"/>
      <c r="E86" s="66"/>
      <c r="F86" s="66"/>
      <c r="G86" s="66"/>
      <c r="H86" s="66"/>
      <c r="I86" s="66"/>
      <c r="J86" s="66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9"/>
      <c r="Y86" s="70"/>
      <c r="Z86" s="66"/>
      <c r="AA86" s="66"/>
      <c r="AB86" s="66"/>
    </row>
    <row r="87" spans="1:28" ht="13.5" x14ac:dyDescent="0.25">
      <c r="A87" s="38" t="s">
        <v>61</v>
      </c>
      <c r="B87" s="32"/>
      <c r="C87" s="66">
        <f>C88+C92</f>
        <v>0.33900683498146766</v>
      </c>
      <c r="D87" s="66">
        <f t="shared" ref="D87:U87" si="8">D88+D92</f>
        <v>0.43368199970611454</v>
      </c>
      <c r="E87" s="66">
        <f t="shared" si="8"/>
        <v>0.58959432103262432</v>
      </c>
      <c r="F87" s="66">
        <f t="shared" si="8"/>
        <v>0.68940456375591508</v>
      </c>
      <c r="G87" s="66">
        <f t="shared" si="8"/>
        <v>0.66668407073731883</v>
      </c>
      <c r="H87" s="66">
        <f t="shared" si="8"/>
        <v>0.62940310137032096</v>
      </c>
      <c r="I87" s="66">
        <f t="shared" si="8"/>
        <v>0.60845688785000096</v>
      </c>
      <c r="J87" s="66">
        <f t="shared" si="8"/>
        <v>0.56209774491515896</v>
      </c>
      <c r="K87" s="67">
        <f t="shared" si="8"/>
        <v>0.4562019378794705</v>
      </c>
      <c r="L87" s="67">
        <f t="shared" si="8"/>
        <v>0.3637503271390411</v>
      </c>
      <c r="M87" s="67">
        <f t="shared" si="8"/>
        <v>0.291135302345092</v>
      </c>
      <c r="N87" s="67">
        <f t="shared" si="8"/>
        <v>0.23196252637959414</v>
      </c>
      <c r="O87" s="67">
        <f t="shared" si="8"/>
        <v>0.27105253800660822</v>
      </c>
      <c r="P87" s="67">
        <f t="shared" si="8"/>
        <v>0.34668214979710399</v>
      </c>
      <c r="Q87" s="67">
        <f t="shared" si="8"/>
        <v>0.36828490119322788</v>
      </c>
      <c r="R87" s="67">
        <f t="shared" si="8"/>
        <v>0.32405354321704805</v>
      </c>
      <c r="S87" s="67">
        <f t="shared" si="8"/>
        <v>0.32550297265821371</v>
      </c>
      <c r="T87" s="67">
        <f t="shared" si="8"/>
        <v>0.33940158979429819</v>
      </c>
      <c r="U87" s="67">
        <f t="shared" si="8"/>
        <v>0.35394830719382192</v>
      </c>
      <c r="V87" s="67">
        <f>V88+V92</f>
        <v>0.41298645991200744</v>
      </c>
      <c r="W87" s="68">
        <f>W88+W92</f>
        <v>0.4439786692958172</v>
      </c>
      <c r="X87" s="69">
        <f t="shared" ref="X87:AB87" si="9">X88+X92</f>
        <v>0.42905498862257119</v>
      </c>
      <c r="Y87" s="70">
        <f t="shared" si="9"/>
        <v>0.43142578701322354</v>
      </c>
      <c r="Z87" s="66">
        <f t="shared" si="9"/>
        <v>0.42762705883141139</v>
      </c>
      <c r="AA87" s="66">
        <f t="shared" si="9"/>
        <v>0.4240405276117224</v>
      </c>
      <c r="AB87" s="66">
        <f t="shared" si="9"/>
        <v>0.41316445650869676</v>
      </c>
    </row>
    <row r="88" spans="1:28" ht="13.5" x14ac:dyDescent="0.25">
      <c r="A88" s="38" t="s">
        <v>62</v>
      </c>
      <c r="B88" s="38"/>
      <c r="C88" s="66">
        <f>[1]Budget!C69</f>
        <v>0.26214192859696694</v>
      </c>
      <c r="D88" s="66">
        <f>[1]Budget!D69</f>
        <v>0.33454121757599248</v>
      </c>
      <c r="E88" s="66">
        <f>[1]Budget!E69</f>
        <v>0.47877978162311075</v>
      </c>
      <c r="F88" s="66">
        <f>[1]Budget!F69</f>
        <v>0.45240384747313589</v>
      </c>
      <c r="G88" s="66">
        <f>[1]Budget!G69</f>
        <v>0.41880108169041935</v>
      </c>
      <c r="H88" s="66">
        <f>[1]Budget!H69</f>
        <v>0.40578736527837078</v>
      </c>
      <c r="I88" s="66">
        <f>[1]Budget!I69</f>
        <v>0.40454853128716556</v>
      </c>
      <c r="J88" s="66">
        <f>[1]Budget!J69</f>
        <v>0.37901939207298885</v>
      </c>
      <c r="K88" s="67">
        <f>[1]Budget!K69</f>
        <v>0.2958057035251338</v>
      </c>
      <c r="L88" s="67">
        <f>[1]Budget!L69</f>
        <v>0.23163109428623707</v>
      </c>
      <c r="M88" s="67">
        <f>[1]Budget!M69</f>
        <v>0.18156826039995502</v>
      </c>
      <c r="N88" s="67">
        <f>[1]Budget!N69</f>
        <v>0.14428808866706658</v>
      </c>
      <c r="O88" s="67">
        <f>[1]Budget!O69</f>
        <v>0.19456963912081199</v>
      </c>
      <c r="P88" s="67">
        <f>[1]Budget!P69</f>
        <v>0.25254202556613881</v>
      </c>
      <c r="Q88" s="67">
        <f>[1]Budget!Q69</f>
        <v>0.28062795325617923</v>
      </c>
      <c r="R88" s="67">
        <f>[1]Budget!R69</f>
        <v>0.24754183493073359</v>
      </c>
      <c r="S88" s="67">
        <f>[1]Budget!S69</f>
        <v>0.25307665451310729</v>
      </c>
      <c r="T88" s="67">
        <f>[1]Budget!T69</f>
        <v>0.26427686870298295</v>
      </c>
      <c r="U88" s="67">
        <f>[1]Budget!U69</f>
        <v>0.26577137545287932</v>
      </c>
      <c r="V88" s="67">
        <f>[1]Budget!V69</f>
        <v>0.32395322010582156</v>
      </c>
      <c r="W88" s="68">
        <f>[1]Budget!W69</f>
        <v>0.35080220090911907</v>
      </c>
      <c r="X88" s="69">
        <f>[1]Budget!X69</f>
        <v>0.33469400625970502</v>
      </c>
      <c r="Y88" s="70">
        <f>[1]Budget!Y69</f>
        <v>0.33518625848389638</v>
      </c>
      <c r="Z88" s="66">
        <f>[1]Budget!Z69</f>
        <v>0.33043632010386215</v>
      </c>
      <c r="AA88" s="66">
        <f>[1]Budget!AA69</f>
        <v>0.32705030309392735</v>
      </c>
      <c r="AB88" s="66">
        <f>[1]Budget!AB69</f>
        <v>0.3193353193866037</v>
      </c>
    </row>
    <row r="89" spans="1:28" ht="13.5" x14ac:dyDescent="0.25">
      <c r="A89" s="51" t="s">
        <v>63</v>
      </c>
      <c r="B89" s="51"/>
      <c r="C89" s="66">
        <f>[1]Budget!C70</f>
        <v>1.9421842445842141</v>
      </c>
      <c r="D89" s="66">
        <f>[1]Budget!D70</f>
        <v>2.0139897598221901</v>
      </c>
      <c r="E89" s="66">
        <f>[1]Budget!E70</f>
        <v>1.9763012503570265</v>
      </c>
      <c r="F89" s="66">
        <f>[1]Budget!F70</f>
        <v>2.3566146891876536</v>
      </c>
      <c r="G89" s="66">
        <f>[1]Budget!G70</f>
        <v>1.4871890585851855</v>
      </c>
      <c r="H89" s="66">
        <f>[1]Budget!H70</f>
        <v>1.4993011268838929</v>
      </c>
      <c r="I89" s="66">
        <f>[1]Budget!I70</f>
        <v>1.4273552731471721</v>
      </c>
      <c r="J89" s="66">
        <f>[1]Budget!J70</f>
        <v>1.2132146614542658</v>
      </c>
      <c r="K89" s="67">
        <f>[1]Budget!K70</f>
        <v>0.96690735224929425</v>
      </c>
      <c r="L89" s="67">
        <f>[1]Budget!L70</f>
        <v>0.68649095595532306</v>
      </c>
      <c r="M89" s="67">
        <f>[1]Budget!M70</f>
        <v>0.57266779666097511</v>
      </c>
      <c r="N89" s="67">
        <f>[1]Budget!N70</f>
        <v>0.48409715452756169</v>
      </c>
      <c r="O89" s="67">
        <f>[1]Budget!O70</f>
        <v>0.60361318307457867</v>
      </c>
      <c r="P89" s="67">
        <f>[1]Budget!P70</f>
        <v>0.84010489340665007</v>
      </c>
      <c r="Q89" s="67">
        <f>[1]Budget!Q70</f>
        <v>0.80857497431959058</v>
      </c>
      <c r="R89" s="67">
        <f>[1]Budget!R70</f>
        <v>0.68555352369183642</v>
      </c>
      <c r="S89" s="67">
        <f>[1]Budget!S70</f>
        <v>0.66115002127312739</v>
      </c>
      <c r="T89" s="67">
        <f>[1]Budget!T70</f>
        <v>0.56677796234048183</v>
      </c>
      <c r="U89" s="67">
        <f>[1]Budget!U70</f>
        <v>0.58617262479228482</v>
      </c>
      <c r="V89" s="67">
        <f>[1]Budget!V70</f>
        <v>0.68919917247600215</v>
      </c>
      <c r="W89" s="68">
        <f>[1]Budget!W70</f>
        <v>0.71796275693552458</v>
      </c>
      <c r="X89" s="69">
        <f>[1]Budget!X70</f>
        <v>0.66079099369296423</v>
      </c>
      <c r="Y89" s="70">
        <f>[1]Budget!Y70</f>
        <v>0.65440398826347312</v>
      </c>
      <c r="Z89" s="66">
        <f>[1]Budget!Z70</f>
        <v>0.63360124339164159</v>
      </c>
      <c r="AA89" s="66">
        <f>[1]Budget!AA70</f>
        <v>0.61410590106869745</v>
      </c>
      <c r="AB89" s="66">
        <f>[1]Budget!AB70</f>
        <v>0.58552162618668269</v>
      </c>
    </row>
    <row r="90" spans="1:28" ht="13.5" x14ac:dyDescent="0.25">
      <c r="A90" s="72" t="s">
        <v>64</v>
      </c>
      <c r="B90" s="72"/>
      <c r="C90" s="67">
        <f>[1]Budget!C71</f>
        <v>9.90218507782364E-2</v>
      </c>
      <c r="D90" s="67">
        <f>[1]Budget!D71</f>
        <v>9.3897502850729328E-2</v>
      </c>
      <c r="E90" s="67">
        <f>[1]Budget!E71</f>
        <v>8.6710239829626862E-2</v>
      </c>
      <c r="F90" s="67">
        <f>[1]Budget!F71</f>
        <v>0.13137327737741744</v>
      </c>
      <c r="G90" s="67">
        <f>[1]Budget!G71</f>
        <v>7.1779045061967917E-2</v>
      </c>
      <c r="H90" s="67">
        <f>[1]Budget!H71</f>
        <v>5.9020466333582704E-2</v>
      </c>
      <c r="I90" s="67">
        <f>[1]Budget!I71</f>
        <v>4.777808267780554E-2</v>
      </c>
      <c r="J90" s="67">
        <f>[1]Budget!J71</f>
        <v>4.5212421966104234E-2</v>
      </c>
      <c r="K90" s="67">
        <f>[1]Budget!K71</f>
        <v>6.3011038888457313E-2</v>
      </c>
      <c r="L90" s="67">
        <f>[1]Budget!L71</f>
        <v>5.0541637563645707E-2</v>
      </c>
      <c r="M90" s="67">
        <f>[1]Budget!M71</f>
        <v>5.964874286457076E-2</v>
      </c>
      <c r="N90" s="67">
        <f>[1]Budget!N71</f>
        <v>3.2082165504209871E-2</v>
      </c>
      <c r="O90" s="67">
        <f>[1]Budget!O71</f>
        <v>2.235772488531948E-2</v>
      </c>
      <c r="P90" s="67">
        <f>[1]Budget!P71</f>
        <v>4.5917062456625031E-2</v>
      </c>
      <c r="Q90" s="67">
        <f>[1]Budget!Q71</f>
        <v>3.5285651812034746E-2</v>
      </c>
      <c r="R90" s="67">
        <f>[1]Budget!R71</f>
        <v>0.11361983091812798</v>
      </c>
      <c r="S90" s="67">
        <f>[1]Budget!S71</f>
        <v>2.2822554233856335E-2</v>
      </c>
      <c r="T90" s="67">
        <f>[1]Budget!T71</f>
        <v>4.9071172701952104E-2</v>
      </c>
      <c r="U90" s="67">
        <f>[1]Budget!U71</f>
        <v>5.1342882059412474E-2</v>
      </c>
      <c r="V90" s="67">
        <f>[1]Budget!V71</f>
        <v>3.8511070456246473E-2</v>
      </c>
      <c r="W90" s="68">
        <f>[1]Budget!W71</f>
        <v>3.5480536149186302E-2</v>
      </c>
      <c r="X90" s="69">
        <f>[1]Budget!X71</f>
        <v>3.7470144267949423E-2</v>
      </c>
      <c r="Y90" s="70">
        <f>[1]Budget!Y71</f>
        <v>4.8838039588163004E-2</v>
      </c>
      <c r="Z90" s="67">
        <f>[1]Budget!Z71</f>
        <v>4.7627807473545808E-2</v>
      </c>
      <c r="AA90" s="67">
        <f>[1]Budget!AA71</f>
        <v>4.3511817100734776E-2</v>
      </c>
      <c r="AB90" s="67">
        <f>[1]Budget!AB71</f>
        <v>8.1882689048639379E-2</v>
      </c>
    </row>
    <row r="91" spans="1:28" ht="13.5" x14ac:dyDescent="0.25">
      <c r="A91" s="51" t="s">
        <v>65</v>
      </c>
      <c r="B91" s="51"/>
      <c r="C91" s="66">
        <f>[1]Budget!C64*[1]NatAcc!C56/[1]Budget!C11</f>
        <v>2.042303780722476</v>
      </c>
      <c r="D91" s="66">
        <f>[1]Budget!D64*[1]NatAcc!D56/[1]Budget!D11</f>
        <v>2.1513482738239595</v>
      </c>
      <c r="E91" s="66">
        <f>[1]Budget!E64*[1]NatAcc!E56/[1]Budget!E11</f>
        <v>3.1238185644267591</v>
      </c>
      <c r="F91" s="66">
        <f>[1]Budget!F64*[1]NatAcc!F56/[1]Budget!F11</f>
        <v>2.9255864850225861</v>
      </c>
      <c r="G91" s="66">
        <f>[1]Budget!G64*[1]NatAcc!G56/[1]Budget!G11</f>
        <v>2.7164374406401683</v>
      </c>
      <c r="H91" s="66">
        <f>[1]Budget!H64*[1]NatAcc!H56/[1]Budget!H11</f>
        <v>2.4493768931368192</v>
      </c>
      <c r="I91" s="66">
        <f>[1]Budget!I64*[1]NatAcc!I56/[1]Budget!I11</f>
        <v>2.490737411336887</v>
      </c>
      <c r="J91" s="66">
        <f>[1]Budget!J64*[1]NatAcc!J56/[1]Budget!J11</f>
        <v>2.3731006735425111</v>
      </c>
      <c r="K91" s="67">
        <f>[1]Budget!K64*[1]NatAcc!K56/[1]Budget!K11</f>
        <v>1.2821187797599289</v>
      </c>
      <c r="L91" s="67">
        <f>[1]Budget!L64*[1]NatAcc!L56/[1]Budget!L11</f>
        <v>0.95784047678246198</v>
      </c>
      <c r="M91" s="67">
        <f>[1]Budget!M64*[1]NatAcc!M56/[1]Budget!M11</f>
        <v>0.67767914310395461</v>
      </c>
      <c r="N91" s="67">
        <f>[1]Budget!N64*[1]NatAcc!N56/[1]Budget!N11</f>
        <v>0.49309869778265369</v>
      </c>
      <c r="O91" s="67">
        <f>[1]Budget!O64*[1]NatAcc!O56/[1]Budget!O11</f>
        <v>0.63397268034567988</v>
      </c>
      <c r="P91" s="67">
        <f>[1]Budget!P64*[1]NatAcc!P56/[1]Budget!P11</f>
        <v>0.86280057790466802</v>
      </c>
      <c r="Q91" s="67">
        <f>[1]Budget!Q64*[1]NatAcc!Q56/[1]Budget!Q11</f>
        <v>0.99239103887131541</v>
      </c>
      <c r="R91" s="67">
        <f>[1]Budget!R64*[1]NatAcc!R56/[1]Budget!R11</f>
        <v>0.87670234951329828</v>
      </c>
      <c r="S91" s="67">
        <f>[1]Budget!S64*[1]NatAcc!S56/[1]Budget!S11</f>
        <v>0.87596409959249211</v>
      </c>
      <c r="T91" s="67">
        <f>[1]Budget!T64*[1]NatAcc!T56/[1]Budget!T11</f>
        <v>0.9543972809740392</v>
      </c>
      <c r="U91" s="67">
        <f>[1]Budget!U64*[1]NatAcc!U56/[1]Budget!U11</f>
        <v>0.9542453363442871</v>
      </c>
      <c r="V91" s="67">
        <f>[1]Budget!V64*[1]NatAcc!V56/[1]Budget!V11</f>
        <v>1.1477313106321263</v>
      </c>
      <c r="W91" s="68">
        <f>[1]Budget!W64*[1]NatAcc!W56/[1]Budget!W11</f>
        <v>1.2337602777375651</v>
      </c>
      <c r="X91" s="69">
        <f>[1]Budget!X64*[1]NatAcc!X56/[1]Budget!X11</f>
        <v>1.1556571560055224</v>
      </c>
      <c r="Y91" s="70">
        <f>[1]Budget!Y64*[1]NatAcc!Y56/[1]Budget!Y11</f>
        <v>1.1857423714036617</v>
      </c>
      <c r="Z91" s="66">
        <f>[1]Budget!Z64*[1]NatAcc!Z56/[1]Budget!Z11</f>
        <v>1.1760312246553122</v>
      </c>
      <c r="AA91" s="66">
        <f>[1]Budget!AA64*[1]NatAcc!AA56/[1]Budget!AA11</f>
        <v>1.1787955404383976</v>
      </c>
      <c r="AB91" s="66">
        <f>[1]Budget!AB64*[1]NatAcc!AB56/[1]Budget!AB11</f>
        <v>1.1716324876673714</v>
      </c>
    </row>
    <row r="92" spans="1:28" ht="13.5" x14ac:dyDescent="0.25">
      <c r="A92" s="51" t="s">
        <v>66</v>
      </c>
      <c r="B92" s="51"/>
      <c r="C92" s="66">
        <f>[1]Budget!C68/SelInd!C15</f>
        <v>7.6864906384500747E-2</v>
      </c>
      <c r="D92" s="66">
        <f>[1]Budget!D68/SelInd!D15</f>
        <v>9.9140782130122035E-2</v>
      </c>
      <c r="E92" s="66">
        <f>[1]Budget!E68/SelInd!E15</f>
        <v>0.11081453940951359</v>
      </c>
      <c r="F92" s="66">
        <f>[1]Budget!F68/SelInd!F15</f>
        <v>0.23700071628277919</v>
      </c>
      <c r="G92" s="66">
        <f>[1]Budget!G68/SelInd!G15</f>
        <v>0.24788298904689951</v>
      </c>
      <c r="H92" s="66">
        <f>[1]Budget!H68/SelInd!H15</f>
        <v>0.22361573609195021</v>
      </c>
      <c r="I92" s="66">
        <f>[1]Budget!I68/SelInd!I15</f>
        <v>0.20390835656283537</v>
      </c>
      <c r="J92" s="66">
        <f>[1]Budget!J68/SelInd!J15</f>
        <v>0.18307835284217008</v>
      </c>
      <c r="K92" s="67">
        <f>[1]Budget!K68/SelInd!K15</f>
        <v>0.16039623435433667</v>
      </c>
      <c r="L92" s="67">
        <f>[1]Budget!L68/SelInd!L15</f>
        <v>0.132119232852804</v>
      </c>
      <c r="M92" s="67">
        <f>[1]Budget!M68/SelInd!M15</f>
        <v>0.109567041945137</v>
      </c>
      <c r="N92" s="67">
        <f>[1]Budget!N68/SelInd!N15</f>
        <v>8.7674437712527573E-2</v>
      </c>
      <c r="O92" s="67">
        <f>[1]Budget!O68/SelInd!O15</f>
        <v>7.6482898885796249E-2</v>
      </c>
      <c r="P92" s="67">
        <f>[1]Budget!P68/SelInd!P15</f>
        <v>9.4140124230965155E-2</v>
      </c>
      <c r="Q92" s="67">
        <f>[1]Budget!Q68/SelInd!Q15</f>
        <v>8.7656947937048632E-2</v>
      </c>
      <c r="R92" s="67">
        <f>[1]Budget!R68/SelInd!R15</f>
        <v>7.6511708286314442E-2</v>
      </c>
      <c r="S92" s="67">
        <f>[1]Budget!S68/SelInd!S15</f>
        <v>7.242631814510643E-2</v>
      </c>
      <c r="T92" s="67">
        <f>[1]Budget!T68/SelInd!T15</f>
        <v>7.5124721091315252E-2</v>
      </c>
      <c r="U92" s="67">
        <f>[1]Budget!U68/SelInd!U15</f>
        <v>8.8176931740942613E-2</v>
      </c>
      <c r="V92" s="67">
        <f>[1]Budget!V68/SelInd!V15</f>
        <v>8.9033239806185882E-2</v>
      </c>
      <c r="W92" s="68">
        <f>[1]Budget!W68/SelInd!W15</f>
        <v>9.317646838669813E-2</v>
      </c>
      <c r="X92" s="69">
        <f>[1]Budget!X68/SelInd!X15</f>
        <v>9.4360982362866191E-2</v>
      </c>
      <c r="Y92" s="70">
        <f>[1]Budget!Y68/SelInd!Y15</f>
        <v>9.6239528529327142E-2</v>
      </c>
      <c r="Z92" s="66">
        <f>[1]Budget!Z68/SelInd!Z15</f>
        <v>9.7190738727549228E-2</v>
      </c>
      <c r="AA92" s="66">
        <f>[1]Budget!AA68/SelInd!AA15</f>
        <v>9.6990224517795015E-2</v>
      </c>
      <c r="AB92" s="66">
        <f>[1]Budget!AB68/SelInd!AB15</f>
        <v>9.3829137122093065E-2</v>
      </c>
    </row>
    <row r="93" spans="1:28" ht="13.5" x14ac:dyDescent="0.25">
      <c r="A93" s="51" t="s">
        <v>67</v>
      </c>
      <c r="B93" s="51"/>
      <c r="C93" s="66">
        <f>[1]Budget!C73</f>
        <v>2.6411453691480271</v>
      </c>
      <c r="D93" s="66">
        <f>[1]Budget!D73</f>
        <v>2.7888970698934492</v>
      </c>
      <c r="E93" s="66">
        <f>[1]Budget!E73</f>
        <v>3.8468326278909832</v>
      </c>
      <c r="F93" s="66">
        <f>[1]Budget!F73</f>
        <v>4.4582129124287846</v>
      </c>
      <c r="G93" s="66">
        <f>[1]Budget!G73</f>
        <v>4.3242619229144186</v>
      </c>
      <c r="H93" s="66">
        <f>[1]Budget!H73</f>
        <v>3.7991459194584434</v>
      </c>
      <c r="I93" s="66">
        <f>[1]Budget!I73</f>
        <v>3.746166940544001</v>
      </c>
      <c r="J93" s="66">
        <f>[1]Budget!J73</f>
        <v>3.5193833480636645</v>
      </c>
      <c r="K93" s="67">
        <f>[1]Budget!K73</f>
        <v>1.9773285807129268</v>
      </c>
      <c r="L93" s="67">
        <f>[1]Budget!L73</f>
        <v>1.5041796864547197</v>
      </c>
      <c r="M93" s="67">
        <f>[1]Budget!M73</f>
        <v>1.086623409762985</v>
      </c>
      <c r="N93" s="67">
        <f>[1]Budget!N73</f>
        <v>0.79272253689683392</v>
      </c>
      <c r="O93" s="67">
        <f>[1]Budget!O73</f>
        <v>0.8831794354506155</v>
      </c>
      <c r="P93" s="67">
        <f>[1]Budget!P73</f>
        <v>1.1844268633057169</v>
      </c>
      <c r="Q93" s="67">
        <f>[1]Budget!Q73</f>
        <v>1.3023743053926131</v>
      </c>
      <c r="R93" s="67">
        <f>[1]Budget!R73</f>
        <v>1.1476787460430304</v>
      </c>
      <c r="S93" s="67">
        <f>[1]Budget!S73</f>
        <v>1.1266504170753704</v>
      </c>
      <c r="T93" s="67">
        <f>[1]Budget!T73</f>
        <v>1.2256992299314626</v>
      </c>
      <c r="U93" s="67">
        <f>[1]Budget!U73</f>
        <v>1.2708423579142842</v>
      </c>
      <c r="V93" s="67">
        <f>[1]Budget!V73</f>
        <v>1.4631664743239652</v>
      </c>
      <c r="W93" s="68">
        <f>[1]Budget!W73</f>
        <v>1.5614589786506752</v>
      </c>
      <c r="X93" s="69">
        <f>[1]Budget!X73</f>
        <v>1.4814739990796135</v>
      </c>
      <c r="Y93" s="70">
        <f>[1]Budget!Y73</f>
        <v>1.5261957279860505</v>
      </c>
      <c r="Z93" s="66">
        <f>[1]Budget!Z73</f>
        <v>1.5219355231143552</v>
      </c>
      <c r="AA93" s="66">
        <f>[1]Budget!AA73</f>
        <v>1.5283798185941042</v>
      </c>
      <c r="AB93" s="66">
        <f>[1]Budget!AB73</f>
        <v>1.5158890063424948</v>
      </c>
    </row>
    <row r="94" spans="1:28" ht="27" x14ac:dyDescent="0.25">
      <c r="A94" s="51" t="s">
        <v>68</v>
      </c>
      <c r="B94" s="51"/>
      <c r="C94" s="67">
        <f>[1]Budget!C74</f>
        <v>0.10271034474425124</v>
      </c>
      <c r="D94" s="67">
        <f>[1]Budget!D74</f>
        <v>9.8827482511065157E-2</v>
      </c>
      <c r="E94" s="67">
        <f>[1]Budget!E74</f>
        <v>0.10503738348111337</v>
      </c>
      <c r="F94" s="67">
        <f>[1]Budget!F74</f>
        <v>0.16917817908029981</v>
      </c>
      <c r="G94" s="67">
        <f>[1]Budget!G74</f>
        <v>0.1308498343361322</v>
      </c>
      <c r="H94" s="67">
        <f>[1]Budget!H74</f>
        <v>9.7019043691496956E-2</v>
      </c>
      <c r="I94" s="67">
        <f>[1]Budget!I74</f>
        <v>8.7529766313690471E-2</v>
      </c>
      <c r="J94" s="67">
        <f>[1]Budget!J74</f>
        <v>9.145857470105373E-2</v>
      </c>
      <c r="K94" s="67">
        <f>[1]Budget!K74</f>
        <v>8.7752490721517709E-2</v>
      </c>
      <c r="L94" s="67">
        <f>[1]Budget!L74</f>
        <v>7.1310370676601689E-2</v>
      </c>
      <c r="M94" s="67">
        <f>[1]Budget!M74</f>
        <v>7.3186224091680449E-2</v>
      </c>
      <c r="N94" s="67">
        <f>[1]Budget!N74</f>
        <v>3.429972213227192E-2</v>
      </c>
      <c r="O94" s="67">
        <f>[1]Budget!O74</f>
        <v>2.0993563782573561E-2</v>
      </c>
      <c r="P94" s="67">
        <f>[1]Budget!P74</f>
        <v>4.6729413404175135E-2</v>
      </c>
      <c r="Q94" s="67">
        <f>[1]Budget!Q74</f>
        <v>4.3540519314491252E-2</v>
      </c>
      <c r="R94" s="67">
        <f>[1]Budget!R74</f>
        <v>0.14670816242712126</v>
      </c>
      <c r="S94" s="67">
        <f>[1]Budget!S74</f>
        <v>3.0138407501680755E-2</v>
      </c>
      <c r="T94" s="67">
        <f>[1]Budget!T74</f>
        <v>7.915939517763812E-2</v>
      </c>
      <c r="U94" s="67">
        <f>[1]Budget!U74</f>
        <v>7.9190200492139221E-2</v>
      </c>
      <c r="V94" s="67">
        <f>[1]Budget!V74</f>
        <v>6.0770817869209369E-2</v>
      </c>
      <c r="W94" s="68">
        <f>[1]Budget!W74</f>
        <v>5.4518864037520279E-2</v>
      </c>
      <c r="X94" s="69">
        <f>[1]Budget!X74</f>
        <v>6.5531523239760706E-2</v>
      </c>
      <c r="Y94" s="70">
        <f>[1]Budget!Y74</f>
        <v>8.8491717523975583E-2</v>
      </c>
      <c r="Z94" s="67">
        <f>[1]Budget!Z74</f>
        <v>8.8402270884022707E-2</v>
      </c>
      <c r="AA94" s="67">
        <f>[1]Budget!AA74</f>
        <v>8.3522297808012097E-2</v>
      </c>
      <c r="AB94" s="67">
        <f>[1]Budget!AB74</f>
        <v>0.16384778012684989</v>
      </c>
    </row>
    <row r="95" spans="1:28" ht="5.25" customHeight="1" x14ac:dyDescent="0.25">
      <c r="A95" s="73"/>
      <c r="B95" s="73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ht="27" x14ac:dyDescent="0.25">
      <c r="A96" s="75" t="s">
        <v>69</v>
      </c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7"/>
      <c r="M96" s="77"/>
      <c r="N96" s="77"/>
      <c r="O96" s="77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</sheetData>
  <pageMargins left="0.511811023622047" right="0.511811023622047" top="0.78740157480314998" bottom="0.43307086614173201" header="0.47244094488188998" footer="0.3149606299212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SelInd</vt:lpstr>
      <vt:lpstr>SelInd!Print_Area</vt:lpstr>
      <vt:lpstr>SelInd!Print_Titles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2018-02-13T11:09:58Z</dcterms:created>
  <dcterms:modified xsi:type="dcterms:W3CDTF">2018-02-13T11:09:59Z</dcterms:modified>
</cp:coreProperties>
</file>