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'Sheet1'!$A$1:$AF$26</definedName>
    <definedName name="_xlnm.Print_Titles" localSheetId="0">'Sheet1'!$A:$J</definedName>
  </definedNames>
  <calcPr fullCalcOnLoad="1"/>
</workbook>
</file>

<file path=xl/sharedStrings.xml><?xml version="1.0" encoding="utf-8"?>
<sst xmlns="http://schemas.openxmlformats.org/spreadsheetml/2006/main" count="64" uniqueCount="40">
  <si>
    <r>
      <t>cxrili 4.1</t>
    </r>
    <r>
      <rPr>
        <b/>
        <sz val="10"/>
        <rFont val="Arial"/>
        <family val="2"/>
      </rPr>
      <t>D</t>
    </r>
  </si>
  <si>
    <t>centraluri xelisuflebis savalo valdebulebebi dafarvis vadebis, instrumentebisa da rezidentobis  mixedviT</t>
  </si>
  <si>
    <t>სახელმწიფო ფინანსების სტატისტიკის 2001 წლის მეთოდოლოგიის შესაბამისად</t>
  </si>
  <si>
    <t>მლნ. ლარი</t>
  </si>
  <si>
    <t>kodi</t>
  </si>
  <si>
    <r>
      <t>I-</t>
    </r>
    <r>
      <rPr>
        <b/>
        <sz val="10"/>
        <rFont val="LitNusx"/>
        <family val="2"/>
      </rPr>
      <t>kv</t>
    </r>
  </si>
  <si>
    <r>
      <t>II-</t>
    </r>
    <r>
      <rPr>
        <b/>
        <sz val="10"/>
        <rFont val="LitNusx"/>
        <family val="2"/>
      </rPr>
      <t>kv</t>
    </r>
  </si>
  <si>
    <r>
      <t>III-</t>
    </r>
    <r>
      <rPr>
        <b/>
        <sz val="10"/>
        <rFont val="LitNusx"/>
        <family val="2"/>
      </rPr>
      <t>kv</t>
    </r>
  </si>
  <si>
    <r>
      <t>IV-</t>
    </r>
    <r>
      <rPr>
        <b/>
        <sz val="10"/>
        <rFont val="LitNusx"/>
        <family val="2"/>
      </rPr>
      <t>kv</t>
    </r>
  </si>
  <si>
    <r>
      <rPr>
        <b/>
        <sz val="10"/>
        <rFont val="Arial"/>
        <family val="2"/>
      </rPr>
      <t>I</t>
    </r>
    <r>
      <rPr>
        <b/>
        <sz val="10"/>
        <rFont val="LitNusx"/>
        <family val="2"/>
      </rPr>
      <t>-kv</t>
    </r>
  </si>
  <si>
    <r>
      <rPr>
        <b/>
        <sz val="10"/>
        <rFont val="Arial"/>
        <family val="2"/>
      </rPr>
      <t>II</t>
    </r>
    <r>
      <rPr>
        <b/>
        <sz val="10"/>
        <rFont val="LitNusx"/>
        <family val="2"/>
      </rPr>
      <t>-kv</t>
    </r>
  </si>
  <si>
    <r>
      <rPr>
        <b/>
        <sz val="10"/>
        <rFont val="Arial"/>
        <family val="2"/>
      </rPr>
      <t>III</t>
    </r>
    <r>
      <rPr>
        <b/>
        <sz val="10"/>
        <rFont val="LitNusx"/>
        <family val="2"/>
      </rPr>
      <t>-kv</t>
    </r>
  </si>
  <si>
    <r>
      <rPr>
        <b/>
        <sz val="10"/>
        <rFont val="Arial"/>
        <family val="2"/>
      </rPr>
      <t>IV</t>
    </r>
    <r>
      <rPr>
        <b/>
        <sz val="10"/>
        <rFont val="LitNusx"/>
        <family val="2"/>
      </rPr>
      <t>-kv</t>
    </r>
  </si>
  <si>
    <t>ცენტრალური ხელისუფლების სავალო ვალდებულებები დაფარვის ვადების, ინსტრუმენტებისა და რეზიდენტობის  მიხედვით</t>
  </si>
  <si>
    <r>
      <t>63</t>
    </r>
    <r>
      <rPr>
        <b/>
        <sz val="12"/>
        <rFont val="Arial"/>
        <family val="2"/>
      </rPr>
      <t>A0</t>
    </r>
  </si>
  <si>
    <t xml:space="preserve">     მოკლევადიანი</t>
  </si>
  <si>
    <r>
      <t>63</t>
    </r>
    <r>
      <rPr>
        <sz val="12"/>
        <rFont val="Arial"/>
        <family val="2"/>
      </rPr>
      <t>A01</t>
    </r>
  </si>
  <si>
    <t xml:space="preserve">     გრძელვადიანი</t>
  </si>
  <si>
    <r>
      <t>63</t>
    </r>
    <r>
      <rPr>
        <sz val="12"/>
        <rFont val="Arial"/>
        <family val="2"/>
      </rPr>
      <t>A02</t>
    </r>
  </si>
  <si>
    <t xml:space="preserve">  საშინაო</t>
  </si>
  <si>
    <r>
      <t>63</t>
    </r>
    <r>
      <rPr>
        <b/>
        <sz val="12"/>
        <rFont val="Arial"/>
        <family val="2"/>
      </rPr>
      <t>A1</t>
    </r>
  </si>
  <si>
    <r>
      <t>63</t>
    </r>
    <r>
      <rPr>
        <sz val="12"/>
        <rFont val="Arial"/>
        <family val="2"/>
      </rPr>
      <t>A11</t>
    </r>
  </si>
  <si>
    <t xml:space="preserve">      ფასიანი ქაღალდები, გარდა აქციებისა </t>
  </si>
  <si>
    <r>
      <t>63</t>
    </r>
    <r>
      <rPr>
        <sz val="12"/>
        <rFont val="Arial"/>
        <family val="2"/>
      </rPr>
      <t>A113</t>
    </r>
  </si>
  <si>
    <t xml:space="preserve">    გრძელვადიანი</t>
  </si>
  <si>
    <r>
      <t>63</t>
    </r>
    <r>
      <rPr>
        <sz val="12"/>
        <rFont val="Arial"/>
        <family val="2"/>
      </rPr>
      <t>A12</t>
    </r>
  </si>
  <si>
    <t xml:space="preserve">      ფასიანი ქაღალდები, გარდა აქციებისა</t>
  </si>
  <si>
    <r>
      <t>63</t>
    </r>
    <r>
      <rPr>
        <sz val="12"/>
        <rFont val="Arial"/>
        <family val="2"/>
      </rPr>
      <t>A123</t>
    </r>
  </si>
  <si>
    <t xml:space="preserve">      სხვა კრედიტორული დავალიანება</t>
  </si>
  <si>
    <r>
      <t>63</t>
    </r>
    <r>
      <rPr>
        <sz val="12"/>
        <rFont val="Arial"/>
        <family val="2"/>
      </rPr>
      <t>A128</t>
    </r>
  </si>
  <si>
    <t xml:space="preserve">  საგარეო</t>
  </si>
  <si>
    <r>
      <t>63</t>
    </r>
    <r>
      <rPr>
        <b/>
        <sz val="12"/>
        <rFont val="Arial"/>
        <family val="2"/>
      </rPr>
      <t>A2</t>
    </r>
  </si>
  <si>
    <r>
      <t>63</t>
    </r>
    <r>
      <rPr>
        <sz val="12"/>
        <rFont val="Arial"/>
        <family val="2"/>
      </rPr>
      <t>A21</t>
    </r>
  </si>
  <si>
    <r>
      <t>63</t>
    </r>
    <r>
      <rPr>
        <sz val="12"/>
        <rFont val="Arial"/>
        <family val="2"/>
      </rPr>
      <t>A22</t>
    </r>
  </si>
  <si>
    <r>
      <t>63</t>
    </r>
    <r>
      <rPr>
        <sz val="12"/>
        <rFont val="Arial"/>
        <family val="2"/>
      </rPr>
      <t>A223</t>
    </r>
  </si>
  <si>
    <t xml:space="preserve">      სესხები</t>
  </si>
  <si>
    <r>
      <t>63</t>
    </r>
    <r>
      <rPr>
        <sz val="12"/>
        <rFont val="Arial"/>
        <family val="2"/>
      </rPr>
      <t>A224</t>
    </r>
  </si>
  <si>
    <t>*ვალდებულებების მაჩვენებლები მოცემულია საანგარიშო პერიოდის ბოლოსათვის</t>
  </si>
  <si>
    <t>**ეროვნული ბანკისათვის განკუთვნილი ერთწლიანი ყოველწლიურად განახლებადი სახელმწიფო ობლიგაცია შეტანილია გრძელვადიან საშინაო ვალდებულებებში</t>
  </si>
  <si>
    <t xml:space="preserve">***სახელმწიფო საშინაო ვალის ე.წ. "ისტორიული“ ნაწილი 10 სხვადასხვა კატეგორიას მოიცავს. აღნიშნული ვალის მოცულობა შეფასებულია 672 მლნ ლარის ოდენობით. ეს თანხა განსაზღვრულია საორიენტაციოდ, რადგან ზოგიერთი კატეგორიის გაანგარიშების მექანიზმი არ არსებობს.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</si>
</sst>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LitNusx"/>
      <family val="2"/>
    </font>
    <font>
      <b/>
      <sz val="10"/>
      <name val="LitNusx"/>
      <family val="2"/>
    </font>
    <font>
      <b/>
      <sz val="10"/>
      <name val="Arial"/>
      <family val="2"/>
    </font>
    <font>
      <b/>
      <sz val="12"/>
      <name val="LitNusx"/>
      <family val="2"/>
    </font>
    <font>
      <b/>
      <sz val="12"/>
      <name val="Sylfaen"/>
      <family val="1"/>
    </font>
    <font>
      <sz val="10"/>
      <name val="Sylfaen"/>
      <family val="1"/>
    </font>
    <font>
      <b/>
      <sz val="12"/>
      <name val="Arial"/>
      <family val="2"/>
    </font>
    <font>
      <b/>
      <sz val="11"/>
      <name val="Sylfaen"/>
      <family val="1"/>
    </font>
    <font>
      <sz val="12"/>
      <name val="Sylfaen"/>
      <family val="1"/>
    </font>
    <font>
      <sz val="12"/>
      <name val="LitNusx"/>
      <family val="2"/>
    </font>
    <font>
      <sz val="12"/>
      <name val="Arial"/>
      <family val="2"/>
    </font>
    <font>
      <sz val="11"/>
      <name val="Sylfaen"/>
      <family val="1"/>
    </font>
    <font>
      <sz val="11"/>
      <name val="LitNusx"/>
      <family val="2"/>
    </font>
    <font>
      <sz val="8"/>
      <name val="Arial"/>
      <family val="2"/>
    </font>
    <font>
      <sz val="12"/>
      <name val="Silfaen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164" fontId="22" fillId="0" borderId="0" xfId="0" applyNumberFormat="1" applyFont="1" applyBorder="1" applyAlignment="1">
      <alignment horizontal="center" wrapText="1"/>
    </xf>
    <xf numFmtId="164" fontId="22" fillId="0" borderId="10" xfId="0" applyNumberFormat="1" applyFont="1" applyBorder="1" applyAlignment="1">
      <alignment horizontal="center" wrapText="1"/>
    </xf>
    <xf numFmtId="164" fontId="22" fillId="0" borderId="11" xfId="0" applyNumberFormat="1" applyFont="1" applyBorder="1" applyAlignment="1">
      <alignment horizontal="center" wrapText="1"/>
    </xf>
    <xf numFmtId="164" fontId="25" fillId="0" borderId="0" xfId="0" applyNumberFormat="1" applyFont="1" applyBorder="1" applyAlignment="1">
      <alignment wrapText="1"/>
    </xf>
    <xf numFmtId="164" fontId="25" fillId="0" borderId="10" xfId="0" applyNumberFormat="1" applyFont="1" applyBorder="1" applyAlignment="1">
      <alignment horizontal="center" wrapText="1"/>
    </xf>
    <xf numFmtId="164" fontId="25" fillId="0" borderId="0" xfId="0" applyNumberFormat="1" applyFont="1" applyAlignment="1">
      <alignment horizontal="center" wrapText="1"/>
    </xf>
    <xf numFmtId="164" fontId="22" fillId="0" borderId="0" xfId="0" applyNumberFormat="1" applyFont="1" applyAlignment="1">
      <alignment horizontal="center" wrapText="1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64" fontId="26" fillId="0" borderId="11" xfId="0" applyNumberFormat="1" applyFont="1" applyBorder="1" applyAlignment="1">
      <alignment horizontal="center" wrapText="1"/>
    </xf>
    <xf numFmtId="164" fontId="26" fillId="0" borderId="10" xfId="0" applyNumberFormat="1" applyFont="1" applyBorder="1" applyAlignment="1">
      <alignment horizontal="center" wrapText="1"/>
    </xf>
    <xf numFmtId="164" fontId="26" fillId="0" borderId="0" xfId="0" applyNumberFormat="1" applyFont="1" applyBorder="1" applyAlignment="1">
      <alignment horizontal="center" wrapText="1"/>
    </xf>
    <xf numFmtId="164" fontId="29" fillId="0" borderId="0" xfId="0" applyNumberFormat="1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 wrapText="1"/>
    </xf>
    <xf numFmtId="164" fontId="29" fillId="0" borderId="0" xfId="0" applyNumberFormat="1" applyFont="1" applyAlignment="1">
      <alignment horizontal="center" vertical="center" wrapText="1"/>
    </xf>
    <xf numFmtId="164" fontId="26" fillId="0" borderId="0" xfId="0" applyNumberFormat="1" applyFont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164" fontId="26" fillId="0" borderId="0" xfId="0" applyNumberFormat="1" applyFont="1" applyBorder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164" fontId="22" fillId="0" borderId="0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26" fillId="0" borderId="11" xfId="0" applyNumberFormat="1" applyFont="1" applyBorder="1" applyAlignment="1">
      <alignment horizontal="center"/>
    </xf>
    <xf numFmtId="164" fontId="29" fillId="0" borderId="0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164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center" wrapText="1"/>
    </xf>
    <xf numFmtId="164" fontId="25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26" fillId="0" borderId="0" xfId="0" applyFont="1" applyAlignment="1">
      <alignment vertical="center" wrapText="1"/>
    </xf>
    <xf numFmtId="164" fontId="31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2" fillId="0" borderId="0" xfId="0" applyFont="1" applyBorder="1" applyAlignment="1">
      <alignment wrapText="1"/>
    </xf>
    <xf numFmtId="1" fontId="31" fillId="0" borderId="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ntraluri%20xelisuflebis%20valebi%20da%20valdebulebebi.xls-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5"/>
  <sheetViews>
    <sheetView tabSelected="1" view="pageBreakPreview" zoomScaleSheetLayoutView="100" zoomScalePageLayoutView="0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X23" sqref="X23"/>
    </sheetView>
  </sheetViews>
  <sheetFormatPr defaultColWidth="9.140625" defaultRowHeight="12.75"/>
  <cols>
    <col min="1" max="1" width="59.8515625" style="83" customWidth="1"/>
    <col min="2" max="2" width="11.57421875" style="83" hidden="1" customWidth="1"/>
    <col min="3" max="6" width="11.57421875" style="83" customWidth="1"/>
    <col min="7" max="9" width="9.8515625" style="83" bestFit="1" customWidth="1"/>
    <col min="10" max="10" width="9.28125" style="83" bestFit="1" customWidth="1"/>
    <col min="11" max="18" width="9.140625" style="83" customWidth="1"/>
    <col min="19" max="19" width="9.7109375" style="83" bestFit="1" customWidth="1"/>
    <col min="20" max="16384" width="9.140625" style="83" customWidth="1"/>
  </cols>
  <sheetData>
    <row r="1" s="1" customFormat="1" ht="13.5"/>
    <row r="2" s="1" customFormat="1" ht="13.5">
      <c r="A2" s="2" t="s">
        <v>0</v>
      </c>
    </row>
    <row r="3" spans="1:11" s="1" customFormat="1" ht="50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s="7" customFormat="1" ht="18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2:30" s="1" customFormat="1" ht="21.75" customHeight="1">
      <c r="B5" s="2"/>
      <c r="C5" s="8">
        <v>2008</v>
      </c>
      <c r="D5" s="8"/>
      <c r="E5" s="8"/>
      <c r="F5" s="8"/>
      <c r="G5" s="9">
        <v>2009</v>
      </c>
      <c r="H5" s="8"/>
      <c r="I5" s="8"/>
      <c r="J5" s="10"/>
      <c r="K5" s="9">
        <v>2010</v>
      </c>
      <c r="L5" s="8"/>
      <c r="M5" s="8"/>
      <c r="N5" s="10"/>
      <c r="O5" s="9">
        <v>2011</v>
      </c>
      <c r="P5" s="8"/>
      <c r="Q5" s="8"/>
      <c r="R5" s="8"/>
      <c r="S5" s="8">
        <v>2012</v>
      </c>
      <c r="T5" s="8"/>
      <c r="U5" s="8"/>
      <c r="V5" s="8"/>
      <c r="W5" s="9">
        <v>2013</v>
      </c>
      <c r="X5" s="8"/>
      <c r="Y5" s="8"/>
      <c r="Z5" s="8"/>
      <c r="AA5" s="9">
        <v>2014</v>
      </c>
      <c r="AB5" s="8"/>
      <c r="AC5" s="8"/>
      <c r="AD5" s="8"/>
    </row>
    <row r="6" spans="1:30" s="1" customFormat="1" ht="22.5" customHeight="1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 t="s">
        <v>5</v>
      </c>
      <c r="H6" s="13" t="s">
        <v>6</v>
      </c>
      <c r="I6" s="13" t="s">
        <v>7</v>
      </c>
      <c r="J6" s="15" t="s">
        <v>8</v>
      </c>
      <c r="K6" s="14" t="s">
        <v>5</v>
      </c>
      <c r="L6" s="13" t="s">
        <v>6</v>
      </c>
      <c r="M6" s="13" t="s">
        <v>7</v>
      </c>
      <c r="N6" s="15" t="s">
        <v>8</v>
      </c>
      <c r="O6" s="16" t="s">
        <v>9</v>
      </c>
      <c r="P6" s="17" t="s">
        <v>10</v>
      </c>
      <c r="Q6" s="17" t="s">
        <v>11</v>
      </c>
      <c r="R6" s="17" t="s">
        <v>12</v>
      </c>
      <c r="S6" s="16" t="s">
        <v>9</v>
      </c>
      <c r="T6" s="17" t="s">
        <v>10</v>
      </c>
      <c r="U6" s="17" t="s">
        <v>11</v>
      </c>
      <c r="V6" s="17" t="s">
        <v>12</v>
      </c>
      <c r="W6" s="16" t="s">
        <v>9</v>
      </c>
      <c r="X6" s="17" t="s">
        <v>10</v>
      </c>
      <c r="Y6" s="17" t="s">
        <v>11</v>
      </c>
      <c r="Z6" s="17" t="s">
        <v>12</v>
      </c>
      <c r="AA6" s="16" t="s">
        <v>9</v>
      </c>
      <c r="AB6" s="17" t="s">
        <v>10</v>
      </c>
      <c r="AC6" s="17" t="s">
        <v>11</v>
      </c>
      <c r="AD6" s="17" t="s">
        <v>12</v>
      </c>
    </row>
    <row r="7" spans="1:28" s="1" customFormat="1" ht="72">
      <c r="A7" s="18" t="s">
        <v>13</v>
      </c>
      <c r="B7" s="19" t="s">
        <v>14</v>
      </c>
      <c r="C7" s="20">
        <f aca="true" t="shared" si="0" ref="C7:I7">SUM(C8:C9)</f>
        <v>3858.1</v>
      </c>
      <c r="D7" s="20">
        <f t="shared" si="0"/>
        <v>4480.6</v>
      </c>
      <c r="E7" s="20">
        <f t="shared" si="0"/>
        <v>4415.9</v>
      </c>
      <c r="F7" s="20">
        <f t="shared" si="0"/>
        <v>5153.6</v>
      </c>
      <c r="G7" s="21">
        <f t="shared" si="0"/>
        <v>5090.5</v>
      </c>
      <c r="H7" s="20">
        <f t="shared" si="0"/>
        <v>5204.3</v>
      </c>
      <c r="I7" s="20">
        <f t="shared" si="0"/>
        <v>5782.800000000001</v>
      </c>
      <c r="J7" s="22">
        <f aca="true" t="shared" si="1" ref="J7:U7">SUM(J8:J9)</f>
        <v>6225.2</v>
      </c>
      <c r="K7" s="21">
        <f t="shared" si="1"/>
        <v>6736.5</v>
      </c>
      <c r="L7" s="20">
        <f t="shared" si="1"/>
        <v>6972.1</v>
      </c>
      <c r="M7" s="20">
        <f t="shared" si="1"/>
        <v>7400.8</v>
      </c>
      <c r="N7" s="22">
        <f t="shared" si="1"/>
        <v>7633.5</v>
      </c>
      <c r="O7" s="21">
        <f t="shared" si="1"/>
        <v>7625.7</v>
      </c>
      <c r="P7" s="20">
        <f t="shared" si="1"/>
        <v>7722.900000000001</v>
      </c>
      <c r="Q7" s="20">
        <f t="shared" si="1"/>
        <v>7707.1</v>
      </c>
      <c r="R7" s="23">
        <f t="shared" si="1"/>
        <v>7901.9000000000015</v>
      </c>
      <c r="S7" s="24">
        <f t="shared" si="1"/>
        <v>7957.699999999999</v>
      </c>
      <c r="T7" s="25">
        <f t="shared" si="1"/>
        <v>7948.599999999999</v>
      </c>
      <c r="U7" s="25">
        <f t="shared" si="1"/>
        <v>8388.1</v>
      </c>
      <c r="V7" s="26">
        <f aca="true" t="shared" si="2" ref="V7:AB7">SUM(V8:V9)</f>
        <v>8512.400000000001</v>
      </c>
      <c r="W7" s="21">
        <f t="shared" si="2"/>
        <v>8497.1</v>
      </c>
      <c r="X7" s="20">
        <f t="shared" si="2"/>
        <v>8376</v>
      </c>
      <c r="Y7" s="20">
        <f t="shared" si="2"/>
        <v>8574.7</v>
      </c>
      <c r="Z7" s="20">
        <f t="shared" si="2"/>
        <v>9106.8</v>
      </c>
      <c r="AA7" s="21">
        <f t="shared" si="2"/>
        <v>9339.199999999999</v>
      </c>
      <c r="AB7" s="20">
        <f t="shared" si="2"/>
        <v>9461</v>
      </c>
    </row>
    <row r="8" spans="1:28" s="1" customFormat="1" ht="18" customHeight="1">
      <c r="A8" s="27" t="s">
        <v>15</v>
      </c>
      <c r="B8" s="28" t="s">
        <v>16</v>
      </c>
      <c r="C8" s="29">
        <f aca="true" t="shared" si="3" ref="C8:Z8">SUM(C11,C17)</f>
        <v>114</v>
      </c>
      <c r="D8" s="29">
        <f t="shared" si="3"/>
        <v>104</v>
      </c>
      <c r="E8" s="29">
        <f t="shared" si="3"/>
        <v>104</v>
      </c>
      <c r="F8" s="29">
        <f t="shared" si="3"/>
        <v>94</v>
      </c>
      <c r="G8" s="30">
        <f t="shared" si="3"/>
        <v>134</v>
      </c>
      <c r="H8" s="29">
        <f t="shared" si="3"/>
        <v>124</v>
      </c>
      <c r="I8" s="29">
        <f t="shared" si="3"/>
        <v>112</v>
      </c>
      <c r="J8" s="31">
        <f t="shared" si="3"/>
        <v>377</v>
      </c>
      <c r="K8" s="32">
        <f t="shared" si="3"/>
        <v>461.5</v>
      </c>
      <c r="L8" s="33">
        <f t="shared" si="3"/>
        <v>492.9</v>
      </c>
      <c r="M8" s="33">
        <f t="shared" si="3"/>
        <v>549.7</v>
      </c>
      <c r="N8" s="31">
        <f t="shared" si="3"/>
        <v>543.4</v>
      </c>
      <c r="O8" s="32">
        <f t="shared" si="3"/>
        <v>590.2</v>
      </c>
      <c r="P8" s="33">
        <f t="shared" si="3"/>
        <v>631.7</v>
      </c>
      <c r="Q8" s="33">
        <f t="shared" si="3"/>
        <v>628.5</v>
      </c>
      <c r="R8" s="34">
        <f t="shared" si="3"/>
        <v>647.1</v>
      </c>
      <c r="S8" s="35">
        <f t="shared" si="3"/>
        <v>694.4</v>
      </c>
      <c r="T8" s="36">
        <f t="shared" si="3"/>
        <v>710.9</v>
      </c>
      <c r="U8" s="36">
        <f t="shared" si="3"/>
        <v>706.2</v>
      </c>
      <c r="V8" s="37">
        <f t="shared" si="3"/>
        <v>702.4</v>
      </c>
      <c r="W8" s="38">
        <f t="shared" si="3"/>
        <v>765.1</v>
      </c>
      <c r="X8" s="39">
        <f t="shared" si="3"/>
        <v>771.6</v>
      </c>
      <c r="Y8" s="39">
        <f t="shared" si="3"/>
        <v>801</v>
      </c>
      <c r="Z8" s="39">
        <f t="shared" si="3"/>
        <v>864</v>
      </c>
      <c r="AA8" s="38">
        <f>SUM(AA11,AA17)</f>
        <v>1132.5</v>
      </c>
      <c r="AB8" s="39">
        <f>SUM(AB11,AB17)</f>
        <v>1246.5</v>
      </c>
    </row>
    <row r="9" spans="1:28" s="1" customFormat="1" ht="18" customHeight="1">
      <c r="A9" s="27" t="s">
        <v>17</v>
      </c>
      <c r="B9" s="28" t="s">
        <v>18</v>
      </c>
      <c r="C9" s="40">
        <f aca="true" t="shared" si="4" ref="C9:Z9">SUM(C13,C18)</f>
        <v>3744.1</v>
      </c>
      <c r="D9" s="40">
        <f t="shared" si="4"/>
        <v>4376.6</v>
      </c>
      <c r="E9" s="40">
        <f t="shared" si="4"/>
        <v>4311.9</v>
      </c>
      <c r="F9" s="40">
        <f t="shared" si="4"/>
        <v>5059.6</v>
      </c>
      <c r="G9" s="41">
        <f t="shared" si="4"/>
        <v>4956.5</v>
      </c>
      <c r="H9" s="40">
        <f t="shared" si="4"/>
        <v>5080.3</v>
      </c>
      <c r="I9" s="40">
        <f t="shared" si="4"/>
        <v>5670.800000000001</v>
      </c>
      <c r="J9" s="31">
        <f t="shared" si="4"/>
        <v>5848.2</v>
      </c>
      <c r="K9" s="32">
        <f t="shared" si="4"/>
        <v>6275</v>
      </c>
      <c r="L9" s="33">
        <f t="shared" si="4"/>
        <v>6479.200000000001</v>
      </c>
      <c r="M9" s="33">
        <f t="shared" si="4"/>
        <v>6851.1</v>
      </c>
      <c r="N9" s="31">
        <f t="shared" si="4"/>
        <v>7090.1</v>
      </c>
      <c r="O9" s="32">
        <f t="shared" si="4"/>
        <v>7035.5</v>
      </c>
      <c r="P9" s="33">
        <f t="shared" si="4"/>
        <v>7091.200000000001</v>
      </c>
      <c r="Q9" s="33">
        <f t="shared" si="4"/>
        <v>7078.6</v>
      </c>
      <c r="R9" s="34">
        <f t="shared" si="4"/>
        <v>7254.800000000001</v>
      </c>
      <c r="S9" s="35">
        <f t="shared" si="4"/>
        <v>7263.299999999999</v>
      </c>
      <c r="T9" s="36">
        <f t="shared" si="4"/>
        <v>7237.7</v>
      </c>
      <c r="U9" s="36">
        <f t="shared" si="4"/>
        <v>7681.900000000001</v>
      </c>
      <c r="V9" s="37">
        <f t="shared" si="4"/>
        <v>7810.000000000001</v>
      </c>
      <c r="W9" s="38">
        <f t="shared" si="4"/>
        <v>7732</v>
      </c>
      <c r="X9" s="39">
        <f t="shared" si="4"/>
        <v>7604.4</v>
      </c>
      <c r="Y9" s="39">
        <f t="shared" si="4"/>
        <v>7773.700000000001</v>
      </c>
      <c r="Z9" s="39">
        <f t="shared" si="4"/>
        <v>8242.8</v>
      </c>
      <c r="AA9" s="38">
        <f>SUM(AA13,AA18)</f>
        <v>8206.699999999999</v>
      </c>
      <c r="AB9" s="39">
        <f>SUM(AB13,AB18)</f>
        <v>8214.5</v>
      </c>
    </row>
    <row r="10" spans="1:28" s="1" customFormat="1" ht="18" customHeight="1">
      <c r="A10" s="42" t="s">
        <v>19</v>
      </c>
      <c r="B10" s="19" t="s">
        <v>20</v>
      </c>
      <c r="C10" s="43">
        <f aca="true" t="shared" si="5" ref="C10:AB10">SUM(C11,C13)</f>
        <v>1479.6999999999998</v>
      </c>
      <c r="D10" s="43">
        <f t="shared" si="5"/>
        <v>1469.4</v>
      </c>
      <c r="E10" s="43">
        <f t="shared" si="5"/>
        <v>1469.1999999999998</v>
      </c>
      <c r="F10" s="43">
        <f t="shared" si="5"/>
        <v>1458.9</v>
      </c>
      <c r="G10" s="44">
        <f t="shared" si="5"/>
        <v>1450.6</v>
      </c>
      <c r="H10" s="43">
        <f t="shared" si="5"/>
        <v>1440.6</v>
      </c>
      <c r="I10" s="43">
        <f t="shared" si="5"/>
        <v>1428.4</v>
      </c>
      <c r="J10" s="45">
        <f t="shared" si="5"/>
        <v>1693.1999999999998</v>
      </c>
      <c r="K10" s="44">
        <f t="shared" si="5"/>
        <v>1737.1</v>
      </c>
      <c r="L10" s="43">
        <f t="shared" si="5"/>
        <v>1768.3000000000002</v>
      </c>
      <c r="M10" s="43">
        <f t="shared" si="5"/>
        <v>1825.1000000000001</v>
      </c>
      <c r="N10" s="45">
        <f t="shared" si="5"/>
        <v>1818.3000000000002</v>
      </c>
      <c r="O10" s="44">
        <f t="shared" si="5"/>
        <v>1825.1000000000001</v>
      </c>
      <c r="P10" s="43">
        <f t="shared" si="5"/>
        <v>1866.1000000000001</v>
      </c>
      <c r="Q10" s="43">
        <f t="shared" si="5"/>
        <v>1862.6</v>
      </c>
      <c r="R10" s="46">
        <f t="shared" si="5"/>
        <v>1881</v>
      </c>
      <c r="S10" s="47">
        <f t="shared" si="5"/>
        <v>1887.5</v>
      </c>
      <c r="T10" s="46">
        <f t="shared" si="5"/>
        <v>1904.1</v>
      </c>
      <c r="U10" s="46">
        <f t="shared" si="5"/>
        <v>1898.2</v>
      </c>
      <c r="V10" s="48">
        <f t="shared" si="5"/>
        <v>1895.1999999999998</v>
      </c>
      <c r="W10" s="49">
        <f t="shared" si="5"/>
        <v>1918</v>
      </c>
      <c r="X10" s="48">
        <f t="shared" si="5"/>
        <v>1924.4</v>
      </c>
      <c r="Y10" s="48">
        <f t="shared" si="5"/>
        <v>1953.9</v>
      </c>
      <c r="Z10" s="48">
        <f t="shared" si="5"/>
        <v>2016.9</v>
      </c>
      <c r="AA10" s="49">
        <f t="shared" si="5"/>
        <v>2245.3</v>
      </c>
      <c r="AB10" s="48">
        <f t="shared" si="5"/>
        <v>2359.4</v>
      </c>
    </row>
    <row r="11" spans="1:28" s="1" customFormat="1" ht="18" customHeight="1">
      <c r="A11" s="27" t="s">
        <v>15</v>
      </c>
      <c r="B11" s="28" t="s">
        <v>21</v>
      </c>
      <c r="C11" s="33">
        <f aca="true" t="shared" si="6" ref="C11:I11">SUM(C12:C12)</f>
        <v>114</v>
      </c>
      <c r="D11" s="33">
        <f t="shared" si="6"/>
        <v>104</v>
      </c>
      <c r="E11" s="33">
        <f t="shared" si="6"/>
        <v>104</v>
      </c>
      <c r="F11" s="33">
        <f t="shared" si="6"/>
        <v>94</v>
      </c>
      <c r="G11" s="41">
        <f t="shared" si="6"/>
        <v>134</v>
      </c>
      <c r="H11" s="40">
        <f t="shared" si="6"/>
        <v>124</v>
      </c>
      <c r="I11" s="40">
        <f t="shared" si="6"/>
        <v>112</v>
      </c>
      <c r="J11" s="50">
        <f aca="true" t="shared" si="7" ref="J11:AB11">SUM(J12)</f>
        <v>377</v>
      </c>
      <c r="K11" s="41">
        <f t="shared" si="7"/>
        <v>461.5</v>
      </c>
      <c r="L11" s="40">
        <f t="shared" si="7"/>
        <v>492.9</v>
      </c>
      <c r="M11" s="40">
        <f t="shared" si="7"/>
        <v>549.7</v>
      </c>
      <c r="N11" s="50">
        <f t="shared" si="7"/>
        <v>543.4</v>
      </c>
      <c r="O11" s="41">
        <f t="shared" si="7"/>
        <v>590.2</v>
      </c>
      <c r="P11" s="40">
        <f t="shared" si="7"/>
        <v>631.7</v>
      </c>
      <c r="Q11" s="40">
        <f t="shared" si="7"/>
        <v>628.5</v>
      </c>
      <c r="R11" s="51">
        <f>SUM(R12)</f>
        <v>647.1</v>
      </c>
      <c r="S11" s="52">
        <f t="shared" si="7"/>
        <v>694.4</v>
      </c>
      <c r="T11" s="53">
        <f t="shared" si="7"/>
        <v>710.9</v>
      </c>
      <c r="U11" s="53">
        <f t="shared" si="7"/>
        <v>706.2</v>
      </c>
      <c r="V11" s="53">
        <f t="shared" si="7"/>
        <v>702.4</v>
      </c>
      <c r="W11" s="54">
        <f t="shared" si="7"/>
        <v>765.1</v>
      </c>
      <c r="X11" s="55">
        <f t="shared" si="7"/>
        <v>771.6</v>
      </c>
      <c r="Y11" s="55">
        <f t="shared" si="7"/>
        <v>801</v>
      </c>
      <c r="Z11" s="55">
        <f t="shared" si="7"/>
        <v>864</v>
      </c>
      <c r="AA11" s="54">
        <f t="shared" si="7"/>
        <v>1132.5</v>
      </c>
      <c r="AB11" s="55">
        <f t="shared" si="7"/>
        <v>1246.5</v>
      </c>
    </row>
    <row r="12" spans="1:28" s="1" customFormat="1" ht="18" customHeight="1">
      <c r="A12" s="27" t="s">
        <v>22</v>
      </c>
      <c r="B12" s="28" t="s">
        <v>23</v>
      </c>
      <c r="C12" s="33">
        <v>114</v>
      </c>
      <c r="D12" s="33">
        <v>104</v>
      </c>
      <c r="E12" s="33">
        <v>104</v>
      </c>
      <c r="F12" s="33">
        <v>94</v>
      </c>
      <c r="G12" s="41">
        <v>134</v>
      </c>
      <c r="H12" s="40">
        <v>124</v>
      </c>
      <c r="I12" s="40">
        <v>112</v>
      </c>
      <c r="J12" s="50">
        <v>377</v>
      </c>
      <c r="K12" s="30">
        <v>461.5</v>
      </c>
      <c r="L12" s="29">
        <v>492.9</v>
      </c>
      <c r="M12" s="29">
        <v>549.7</v>
      </c>
      <c r="N12" s="56">
        <v>543.4</v>
      </c>
      <c r="O12" s="57">
        <v>590.2</v>
      </c>
      <c r="P12" s="40">
        <f>496.7+135</f>
        <v>631.7</v>
      </c>
      <c r="Q12" s="29">
        <v>628.5</v>
      </c>
      <c r="R12" s="58">
        <v>647.1</v>
      </c>
      <c r="S12" s="54">
        <v>694.4</v>
      </c>
      <c r="T12" s="53">
        <v>710.9</v>
      </c>
      <c r="U12" s="53">
        <v>706.2</v>
      </c>
      <c r="V12" s="53">
        <v>702.4</v>
      </c>
      <c r="W12" s="59">
        <v>765.1</v>
      </c>
      <c r="X12" s="53">
        <v>771.6</v>
      </c>
      <c r="Y12" s="55">
        <v>801</v>
      </c>
      <c r="Z12" s="55">
        <v>864</v>
      </c>
      <c r="AA12" s="54">
        <v>1132.5</v>
      </c>
      <c r="AB12" s="55">
        <v>1246.5</v>
      </c>
    </row>
    <row r="13" spans="1:28" s="1" customFormat="1" ht="18" customHeight="1">
      <c r="A13" s="27" t="s">
        <v>24</v>
      </c>
      <c r="B13" s="28" t="s">
        <v>25</v>
      </c>
      <c r="C13" s="29">
        <f aca="true" t="shared" si="8" ref="C13:I13">SUM(C14:C15)</f>
        <v>1365.6999999999998</v>
      </c>
      <c r="D13" s="29">
        <f t="shared" si="8"/>
        <v>1365.4</v>
      </c>
      <c r="E13" s="29">
        <f t="shared" si="8"/>
        <v>1365.1999999999998</v>
      </c>
      <c r="F13" s="29">
        <f t="shared" si="8"/>
        <v>1364.9</v>
      </c>
      <c r="G13" s="30">
        <f t="shared" si="8"/>
        <v>1316.6</v>
      </c>
      <c r="H13" s="29">
        <f t="shared" si="8"/>
        <v>1316.6</v>
      </c>
      <c r="I13" s="29">
        <f t="shared" si="8"/>
        <v>1316.4</v>
      </c>
      <c r="J13" s="31">
        <f aca="true" t="shared" si="9" ref="J13:AB13">SUM(J14:J15)</f>
        <v>1316.1999999999998</v>
      </c>
      <c r="K13" s="32">
        <f t="shared" si="9"/>
        <v>1275.6</v>
      </c>
      <c r="L13" s="33">
        <f t="shared" si="9"/>
        <v>1275.4</v>
      </c>
      <c r="M13" s="33">
        <f t="shared" si="9"/>
        <v>1275.4</v>
      </c>
      <c r="N13" s="31">
        <f t="shared" si="9"/>
        <v>1274.9</v>
      </c>
      <c r="O13" s="32">
        <f t="shared" si="9"/>
        <v>1234.9</v>
      </c>
      <c r="P13" s="33">
        <f t="shared" si="9"/>
        <v>1234.4</v>
      </c>
      <c r="Q13" s="33">
        <f t="shared" si="9"/>
        <v>1234.1</v>
      </c>
      <c r="R13" s="34">
        <f t="shared" si="9"/>
        <v>1233.9</v>
      </c>
      <c r="S13" s="35">
        <f t="shared" si="9"/>
        <v>1193.1</v>
      </c>
      <c r="T13" s="36">
        <f t="shared" si="9"/>
        <v>1193.1999999999998</v>
      </c>
      <c r="U13" s="36">
        <f t="shared" si="9"/>
        <v>1192</v>
      </c>
      <c r="V13" s="37">
        <f t="shared" si="9"/>
        <v>1192.8</v>
      </c>
      <c r="W13" s="38">
        <f t="shared" si="9"/>
        <v>1152.9</v>
      </c>
      <c r="X13" s="39">
        <f t="shared" si="9"/>
        <v>1152.8</v>
      </c>
      <c r="Y13" s="39">
        <f t="shared" si="9"/>
        <v>1152.9</v>
      </c>
      <c r="Z13" s="39">
        <f t="shared" si="9"/>
        <v>1152.9</v>
      </c>
      <c r="AA13" s="38">
        <f t="shared" si="9"/>
        <v>1112.8</v>
      </c>
      <c r="AB13" s="39">
        <f t="shared" si="9"/>
        <v>1112.9</v>
      </c>
    </row>
    <row r="14" spans="1:28" s="1" customFormat="1" ht="18" customHeight="1">
      <c r="A14" s="27" t="s">
        <v>26</v>
      </c>
      <c r="B14" s="28" t="s">
        <v>27</v>
      </c>
      <c r="C14" s="29">
        <v>688.8</v>
      </c>
      <c r="D14" s="29">
        <v>688.8</v>
      </c>
      <c r="E14" s="29">
        <v>688.8</v>
      </c>
      <c r="F14" s="29">
        <v>688.8</v>
      </c>
      <c r="G14" s="30">
        <v>640.8</v>
      </c>
      <c r="H14" s="29">
        <v>640.8</v>
      </c>
      <c r="I14" s="29">
        <v>640.8</v>
      </c>
      <c r="J14" s="50">
        <v>640.9</v>
      </c>
      <c r="K14" s="30">
        <v>600.8</v>
      </c>
      <c r="L14" s="29">
        <v>600.8</v>
      </c>
      <c r="M14" s="29">
        <v>600.8</v>
      </c>
      <c r="N14" s="60">
        <v>600.8</v>
      </c>
      <c r="O14" s="30">
        <v>560.8</v>
      </c>
      <c r="P14" s="61">
        <v>560.8</v>
      </c>
      <c r="Q14" s="29">
        <v>560.8</v>
      </c>
      <c r="R14" s="58">
        <v>560.8</v>
      </c>
      <c r="S14" s="54">
        <v>520.8</v>
      </c>
      <c r="T14" s="53">
        <v>520.9</v>
      </c>
      <c r="U14" s="62">
        <v>520.9</v>
      </c>
      <c r="V14" s="53">
        <v>520.8</v>
      </c>
      <c r="W14" s="59">
        <v>480.9</v>
      </c>
      <c r="X14" s="53">
        <v>480.8</v>
      </c>
      <c r="Y14" s="55">
        <v>480.9</v>
      </c>
      <c r="Z14" s="53">
        <v>480.9</v>
      </c>
      <c r="AA14" s="59">
        <v>440.8</v>
      </c>
      <c r="AB14" s="55">
        <v>440.9</v>
      </c>
    </row>
    <row r="15" spans="1:28" s="1" customFormat="1" ht="18" customHeight="1">
      <c r="A15" s="27" t="s">
        <v>28</v>
      </c>
      <c r="B15" s="28" t="s">
        <v>29</v>
      </c>
      <c r="C15" s="63">
        <v>676.9</v>
      </c>
      <c r="D15" s="63">
        <v>676.6</v>
      </c>
      <c r="E15" s="63">
        <v>676.4</v>
      </c>
      <c r="F15" s="63">
        <v>676.1</v>
      </c>
      <c r="G15" s="30">
        <v>675.8</v>
      </c>
      <c r="H15" s="29">
        <v>675.8</v>
      </c>
      <c r="I15" s="29">
        <v>675.6</v>
      </c>
      <c r="J15" s="50">
        <v>675.3</v>
      </c>
      <c r="K15" s="30">
        <v>674.8</v>
      </c>
      <c r="L15" s="29">
        <v>674.6</v>
      </c>
      <c r="M15" s="29">
        <v>674.6</v>
      </c>
      <c r="N15" s="60">
        <v>674.1</v>
      </c>
      <c r="O15" s="30">
        <v>674.1</v>
      </c>
      <c r="P15" s="40">
        <v>673.6</v>
      </c>
      <c r="Q15" s="29">
        <v>673.3</v>
      </c>
      <c r="R15" s="58">
        <v>673.1</v>
      </c>
      <c r="S15" s="54">
        <v>672.3</v>
      </c>
      <c r="T15" s="53">
        <v>672.3</v>
      </c>
      <c r="U15" s="62">
        <v>671.1</v>
      </c>
      <c r="V15" s="55">
        <v>672</v>
      </c>
      <c r="W15" s="54">
        <v>672</v>
      </c>
      <c r="X15" s="55">
        <v>672</v>
      </c>
      <c r="Y15" s="55">
        <v>672</v>
      </c>
      <c r="Z15" s="55">
        <v>672</v>
      </c>
      <c r="AA15" s="54">
        <v>672</v>
      </c>
      <c r="AB15" s="55">
        <v>672</v>
      </c>
    </row>
    <row r="16" spans="1:28" s="1" customFormat="1" ht="18" customHeight="1">
      <c r="A16" s="42" t="s">
        <v>30</v>
      </c>
      <c r="B16" s="19" t="s">
        <v>31</v>
      </c>
      <c r="C16" s="43">
        <f aca="true" t="shared" si="10" ref="C16:I16">SUM(C17,C18)</f>
        <v>2378.4</v>
      </c>
      <c r="D16" s="43">
        <f t="shared" si="10"/>
        <v>3011.2</v>
      </c>
      <c r="E16" s="43">
        <f t="shared" si="10"/>
        <v>2946.7</v>
      </c>
      <c r="F16" s="43">
        <f t="shared" si="10"/>
        <v>3694.7</v>
      </c>
      <c r="G16" s="44">
        <f t="shared" si="10"/>
        <v>3639.9</v>
      </c>
      <c r="H16" s="43">
        <f t="shared" si="10"/>
        <v>3763.7000000000003</v>
      </c>
      <c r="I16" s="43">
        <f t="shared" si="10"/>
        <v>4354.400000000001</v>
      </c>
      <c r="J16" s="45">
        <f aca="true" t="shared" si="11" ref="J16:AB16">SUM(J17:J18)</f>
        <v>4532</v>
      </c>
      <c r="K16" s="44">
        <f t="shared" si="11"/>
        <v>4999.4</v>
      </c>
      <c r="L16" s="43">
        <f t="shared" si="11"/>
        <v>5203.8</v>
      </c>
      <c r="M16" s="43">
        <f t="shared" si="11"/>
        <v>5575.7</v>
      </c>
      <c r="N16" s="45">
        <f t="shared" si="11"/>
        <v>5815.2</v>
      </c>
      <c r="O16" s="44">
        <f t="shared" si="11"/>
        <v>5800.6</v>
      </c>
      <c r="P16" s="43">
        <f t="shared" si="11"/>
        <v>5856.8</v>
      </c>
      <c r="Q16" s="43">
        <f t="shared" si="11"/>
        <v>5844.5</v>
      </c>
      <c r="R16" s="46">
        <f t="shared" si="11"/>
        <v>6020.900000000001</v>
      </c>
      <c r="S16" s="47">
        <f t="shared" si="11"/>
        <v>6070.2</v>
      </c>
      <c r="T16" s="64">
        <f t="shared" si="11"/>
        <v>6044.5</v>
      </c>
      <c r="U16" s="64">
        <f t="shared" si="11"/>
        <v>6489.900000000001</v>
      </c>
      <c r="V16" s="65">
        <f t="shared" si="11"/>
        <v>6617.200000000001</v>
      </c>
      <c r="W16" s="49">
        <f t="shared" si="11"/>
        <v>6579.099999999999</v>
      </c>
      <c r="X16" s="48">
        <f t="shared" si="11"/>
        <v>6451.599999999999</v>
      </c>
      <c r="Y16" s="48">
        <f t="shared" si="11"/>
        <v>6620.8</v>
      </c>
      <c r="Z16" s="48">
        <f t="shared" si="11"/>
        <v>7089.9</v>
      </c>
      <c r="AA16" s="49">
        <f t="shared" si="11"/>
        <v>7093.9</v>
      </c>
      <c r="AB16" s="48">
        <f t="shared" si="11"/>
        <v>7101.6</v>
      </c>
    </row>
    <row r="17" spans="1:28" s="1" customFormat="1" ht="18" customHeight="1">
      <c r="A17" s="27" t="s">
        <v>15</v>
      </c>
      <c r="B17" s="28" t="s">
        <v>32</v>
      </c>
      <c r="C17" s="40">
        <v>0</v>
      </c>
      <c r="D17" s="40">
        <v>0</v>
      </c>
      <c r="E17" s="40">
        <v>0</v>
      </c>
      <c r="F17" s="40">
        <v>0</v>
      </c>
      <c r="G17" s="41">
        <v>0</v>
      </c>
      <c r="H17" s="40">
        <v>0</v>
      </c>
      <c r="I17" s="40">
        <v>0</v>
      </c>
      <c r="J17" s="50">
        <v>0</v>
      </c>
      <c r="K17" s="41">
        <v>0</v>
      </c>
      <c r="L17" s="40">
        <v>0</v>
      </c>
      <c r="M17" s="40">
        <v>0</v>
      </c>
      <c r="N17" s="50">
        <v>0</v>
      </c>
      <c r="O17" s="41">
        <v>0</v>
      </c>
      <c r="P17" s="40">
        <v>0</v>
      </c>
      <c r="Q17" s="40">
        <v>0</v>
      </c>
      <c r="R17" s="51">
        <v>0</v>
      </c>
      <c r="S17" s="52">
        <v>0</v>
      </c>
      <c r="T17" s="51">
        <v>0</v>
      </c>
      <c r="U17" s="51">
        <v>0</v>
      </c>
      <c r="V17" s="55">
        <v>0</v>
      </c>
      <c r="W17" s="54">
        <v>0</v>
      </c>
      <c r="X17" s="55">
        <v>0</v>
      </c>
      <c r="Y17" s="66">
        <v>0</v>
      </c>
      <c r="Z17" s="55">
        <v>0</v>
      </c>
      <c r="AA17" s="54">
        <v>0</v>
      </c>
      <c r="AB17" s="55">
        <v>0</v>
      </c>
    </row>
    <row r="18" spans="1:28" s="1" customFormat="1" ht="18" customHeight="1">
      <c r="A18" s="27" t="s">
        <v>24</v>
      </c>
      <c r="B18" s="28" t="s">
        <v>33</v>
      </c>
      <c r="C18" s="40">
        <f aca="true" t="shared" si="12" ref="C18:AB18">SUM(C19:C20)</f>
        <v>2378.4</v>
      </c>
      <c r="D18" s="40">
        <f t="shared" si="12"/>
        <v>3011.2</v>
      </c>
      <c r="E18" s="40">
        <f t="shared" si="12"/>
        <v>2946.7</v>
      </c>
      <c r="F18" s="40">
        <f t="shared" si="12"/>
        <v>3694.7</v>
      </c>
      <c r="G18" s="41">
        <f t="shared" si="12"/>
        <v>3639.9</v>
      </c>
      <c r="H18" s="40">
        <f t="shared" si="12"/>
        <v>3763.7000000000003</v>
      </c>
      <c r="I18" s="40">
        <f t="shared" si="12"/>
        <v>4354.400000000001</v>
      </c>
      <c r="J18" s="50">
        <f t="shared" si="12"/>
        <v>4532</v>
      </c>
      <c r="K18" s="41">
        <f t="shared" si="12"/>
        <v>4999.4</v>
      </c>
      <c r="L18" s="40">
        <f t="shared" si="12"/>
        <v>5203.8</v>
      </c>
      <c r="M18" s="40">
        <f t="shared" si="12"/>
        <v>5575.7</v>
      </c>
      <c r="N18" s="50">
        <f t="shared" si="12"/>
        <v>5815.2</v>
      </c>
      <c r="O18" s="41">
        <f t="shared" si="12"/>
        <v>5800.6</v>
      </c>
      <c r="P18" s="40">
        <f t="shared" si="12"/>
        <v>5856.8</v>
      </c>
      <c r="Q18" s="40">
        <f t="shared" si="12"/>
        <v>5844.5</v>
      </c>
      <c r="R18" s="51">
        <f t="shared" si="12"/>
        <v>6020.900000000001</v>
      </c>
      <c r="S18" s="52">
        <f t="shared" si="12"/>
        <v>6070.2</v>
      </c>
      <c r="T18" s="67">
        <f t="shared" si="12"/>
        <v>6044.5</v>
      </c>
      <c r="U18" s="67">
        <f t="shared" si="12"/>
        <v>6489.900000000001</v>
      </c>
      <c r="V18" s="67">
        <f t="shared" si="12"/>
        <v>6617.200000000001</v>
      </c>
      <c r="W18" s="52">
        <f t="shared" si="12"/>
        <v>6579.099999999999</v>
      </c>
      <c r="X18" s="51">
        <f t="shared" si="12"/>
        <v>6451.599999999999</v>
      </c>
      <c r="Y18" s="61">
        <f t="shared" si="12"/>
        <v>6620.8</v>
      </c>
      <c r="Z18" s="61">
        <f t="shared" si="12"/>
        <v>7089.9</v>
      </c>
      <c r="AA18" s="68">
        <f t="shared" si="12"/>
        <v>7093.9</v>
      </c>
      <c r="AB18" s="61">
        <f t="shared" si="12"/>
        <v>7101.6</v>
      </c>
    </row>
    <row r="19" spans="1:28" s="1" customFormat="1" ht="18" customHeight="1">
      <c r="A19" s="27" t="s">
        <v>22</v>
      </c>
      <c r="B19" s="28" t="s">
        <v>34</v>
      </c>
      <c r="C19" s="33">
        <v>0</v>
      </c>
      <c r="D19" s="33">
        <v>709</v>
      </c>
      <c r="E19" s="63">
        <v>702.5</v>
      </c>
      <c r="F19" s="63">
        <v>833.5</v>
      </c>
      <c r="G19" s="41">
        <v>835</v>
      </c>
      <c r="H19" s="40">
        <v>828.9</v>
      </c>
      <c r="I19" s="29">
        <v>838.6</v>
      </c>
      <c r="J19" s="50">
        <v>842.9</v>
      </c>
      <c r="K19" s="30">
        <v>874.7</v>
      </c>
      <c r="L19" s="29">
        <v>922.1</v>
      </c>
      <c r="M19" s="29">
        <v>903.2</v>
      </c>
      <c r="N19" s="56">
        <v>886.4</v>
      </c>
      <c r="O19" s="41">
        <v>853</v>
      </c>
      <c r="P19" s="40">
        <v>941.2</v>
      </c>
      <c r="Q19" s="40">
        <v>938</v>
      </c>
      <c r="R19" s="58">
        <v>943.3</v>
      </c>
      <c r="S19" s="54">
        <v>937.5</v>
      </c>
      <c r="T19" s="53">
        <v>929.1</v>
      </c>
      <c r="U19" s="53">
        <v>937.1</v>
      </c>
      <c r="V19" s="53">
        <v>935.6</v>
      </c>
      <c r="W19" s="59">
        <v>936.2</v>
      </c>
      <c r="X19" s="53">
        <v>825.4</v>
      </c>
      <c r="Y19" s="66">
        <v>832.2</v>
      </c>
      <c r="Z19" s="53">
        <v>868.2</v>
      </c>
      <c r="AA19" s="59">
        <v>873.9</v>
      </c>
      <c r="AB19" s="55">
        <v>884.6</v>
      </c>
    </row>
    <row r="20" spans="1:28" s="1" customFormat="1" ht="18" customHeight="1">
      <c r="A20" s="27" t="s">
        <v>35</v>
      </c>
      <c r="B20" s="28" t="s">
        <v>36</v>
      </c>
      <c r="C20" s="63">
        <v>2378.4</v>
      </c>
      <c r="D20" s="63">
        <v>2302.2</v>
      </c>
      <c r="E20" s="63">
        <v>2244.2</v>
      </c>
      <c r="F20" s="63">
        <v>2861.2</v>
      </c>
      <c r="G20" s="41">
        <v>2804.9</v>
      </c>
      <c r="H20" s="29">
        <v>2934.8</v>
      </c>
      <c r="I20" s="40">
        <v>3515.8</v>
      </c>
      <c r="J20" s="50">
        <v>3689.1</v>
      </c>
      <c r="K20" s="41">
        <v>4124.7</v>
      </c>
      <c r="L20" s="40">
        <v>4281.7</v>
      </c>
      <c r="M20" s="40">
        <v>4672.5</v>
      </c>
      <c r="N20" s="50">
        <v>4928.8</v>
      </c>
      <c r="O20" s="41">
        <v>4947.6</v>
      </c>
      <c r="P20" s="40">
        <v>4915.6</v>
      </c>
      <c r="Q20" s="29">
        <v>4906.5</v>
      </c>
      <c r="R20" s="58">
        <v>5077.6</v>
      </c>
      <c r="S20" s="54">
        <v>5132.7</v>
      </c>
      <c r="T20" s="55">
        <v>5115.4</v>
      </c>
      <c r="U20" s="53">
        <v>5552.8</v>
      </c>
      <c r="V20" s="53">
        <v>5681.6</v>
      </c>
      <c r="W20" s="54">
        <v>5642.9</v>
      </c>
      <c r="X20" s="55">
        <v>5626.2</v>
      </c>
      <c r="Y20" s="66">
        <v>5788.6</v>
      </c>
      <c r="Z20" s="53">
        <v>6221.7</v>
      </c>
      <c r="AA20" s="59">
        <v>6220</v>
      </c>
      <c r="AB20" s="55">
        <v>6217</v>
      </c>
    </row>
    <row r="21" spans="1:27" s="1" customFormat="1" ht="18" customHeight="1">
      <c r="A21" s="69"/>
      <c r="B21" s="62"/>
      <c r="C21" s="62"/>
      <c r="D21" s="62"/>
      <c r="E21" s="62"/>
      <c r="F21" s="62"/>
      <c r="G21" s="70"/>
      <c r="H21" s="62"/>
      <c r="I21" s="62"/>
      <c r="J21" s="71"/>
      <c r="K21" s="70"/>
      <c r="N21" s="72"/>
      <c r="O21" s="73"/>
      <c r="S21" s="73"/>
      <c r="W21" s="73"/>
      <c r="AA21" s="73"/>
    </row>
    <row r="22" spans="1:27" s="1" customFormat="1" ht="18.75" customHeight="1">
      <c r="A22" s="69"/>
      <c r="B22" s="62"/>
      <c r="C22" s="62"/>
      <c r="D22" s="62"/>
      <c r="E22" s="62"/>
      <c r="F22" s="62"/>
      <c r="G22" s="70"/>
      <c r="H22" s="62"/>
      <c r="I22" s="62"/>
      <c r="J22" s="71"/>
      <c r="K22" s="70"/>
      <c r="N22" s="72"/>
      <c r="O22" s="73"/>
      <c r="S22" s="73"/>
      <c r="W22" s="73"/>
      <c r="AA22" s="73"/>
    </row>
    <row r="23" spans="1:27" s="1" customFormat="1" ht="36">
      <c r="A23" s="74" t="s">
        <v>37</v>
      </c>
      <c r="B23" s="62"/>
      <c r="C23" s="62"/>
      <c r="D23" s="62"/>
      <c r="E23" s="62"/>
      <c r="F23" s="62"/>
      <c r="G23" s="70"/>
      <c r="H23" s="62"/>
      <c r="I23" s="62"/>
      <c r="J23" s="71"/>
      <c r="K23" s="70"/>
      <c r="N23" s="72"/>
      <c r="O23" s="73"/>
      <c r="S23" s="73"/>
      <c r="W23" s="73"/>
      <c r="AA23" s="73"/>
    </row>
    <row r="24" spans="1:27" s="1" customFormat="1" ht="72">
      <c r="A24" s="74" t="s">
        <v>38</v>
      </c>
      <c r="B24" s="62"/>
      <c r="C24" s="75"/>
      <c r="D24" s="75"/>
      <c r="E24" s="75"/>
      <c r="F24" s="75"/>
      <c r="G24" s="76"/>
      <c r="H24" s="77"/>
      <c r="I24" s="78"/>
      <c r="J24" s="71"/>
      <c r="K24" s="70"/>
      <c r="N24" s="72"/>
      <c r="O24" s="73"/>
      <c r="S24" s="73"/>
      <c r="W24" s="73"/>
      <c r="AA24" s="73"/>
    </row>
    <row r="25" spans="1:23" s="1" customFormat="1" ht="156.75" customHeight="1">
      <c r="A25" s="79" t="s">
        <v>39</v>
      </c>
      <c r="B25" s="62"/>
      <c r="C25" s="80"/>
      <c r="D25" s="75"/>
      <c r="E25" s="75"/>
      <c r="F25" s="81"/>
      <c r="G25" s="76"/>
      <c r="H25" s="77"/>
      <c r="I25" s="78"/>
      <c r="J25" s="71"/>
      <c r="K25" s="70"/>
      <c r="N25" s="72"/>
      <c r="O25" s="73"/>
      <c r="S25" s="73"/>
      <c r="W25" s="73"/>
    </row>
    <row r="26" spans="1:23" s="1" customFormat="1" ht="33.75" customHeight="1">
      <c r="A26" s="62"/>
      <c r="B26" s="62"/>
      <c r="C26" s="62"/>
      <c r="D26" s="62"/>
      <c r="E26" s="62"/>
      <c r="F26" s="62"/>
      <c r="G26" s="70"/>
      <c r="H26" s="62"/>
      <c r="I26" s="62"/>
      <c r="J26" s="71"/>
      <c r="K26" s="70"/>
      <c r="N26" s="72"/>
      <c r="O26" s="73"/>
      <c r="S26" s="73"/>
      <c r="W26" s="73"/>
    </row>
    <row r="27" spans="1:11" ht="16.5">
      <c r="A27" s="82"/>
      <c r="B27" s="82"/>
      <c r="C27" s="77"/>
      <c r="D27" s="77"/>
      <c r="E27" s="62"/>
      <c r="F27" s="62"/>
      <c r="G27" s="62"/>
      <c r="H27" s="62"/>
      <c r="I27" s="62"/>
      <c r="J27" s="82"/>
      <c r="K27" s="82"/>
    </row>
    <row r="28" spans="1:11" ht="16.5">
      <c r="A28" s="82"/>
      <c r="B28" s="82"/>
      <c r="C28" s="77"/>
      <c r="D28" s="77"/>
      <c r="E28" s="62"/>
      <c r="F28" s="62"/>
      <c r="G28" s="62"/>
      <c r="H28" s="62"/>
      <c r="I28" s="62"/>
      <c r="J28" s="82"/>
      <c r="K28" s="82"/>
    </row>
    <row r="29" spans="1:11" ht="16.5">
      <c r="A29" s="82"/>
      <c r="B29" s="82"/>
      <c r="C29" s="84"/>
      <c r="D29" s="77"/>
      <c r="E29" s="62"/>
      <c r="F29" s="62"/>
      <c r="G29" s="62"/>
      <c r="H29" s="62"/>
      <c r="I29" s="62"/>
      <c r="J29" s="82"/>
      <c r="K29" s="82"/>
    </row>
    <row r="30" spans="1:11" ht="16.5">
      <c r="A30" s="82"/>
      <c r="B30" s="82"/>
      <c r="C30" s="62"/>
      <c r="D30" s="62"/>
      <c r="E30" s="62"/>
      <c r="F30" s="62"/>
      <c r="G30" s="62"/>
      <c r="H30" s="62"/>
      <c r="I30" s="62"/>
      <c r="J30" s="82"/>
      <c r="K30" s="82"/>
    </row>
    <row r="31" spans="1:11" ht="16.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</row>
    <row r="32" spans="1:11" ht="16.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</row>
    <row r="33" spans="1:11" ht="16.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spans="1:11" ht="16.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1" ht="16.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</row>
  </sheetData>
  <sheetProtection/>
  <mergeCells count="9">
    <mergeCell ref="S5:V5"/>
    <mergeCell ref="W5:Z5"/>
    <mergeCell ref="AA5:AD5"/>
    <mergeCell ref="A3:J3"/>
    <mergeCell ref="A4:J4"/>
    <mergeCell ref="C5:F5"/>
    <mergeCell ref="G5:J5"/>
    <mergeCell ref="K5:N5"/>
    <mergeCell ref="O5:R5"/>
  </mergeCells>
  <printOptions headings="1"/>
  <pageMargins left="0.748031496062992" right="0.748031496062992" top="0.984251968503937" bottom="0.984251968503937" header="0.511811023622047" footer="0.511811023622047"/>
  <pageSetup horizontalDpi="600" verticalDpi="600" orientation="landscape" pageOrder="overThenDown" scale="60" r:id="rId1"/>
  <colBreaks count="3" manualBreakCount="3">
    <brk id="14" max="65535" man="1"/>
    <brk id="18" max="25" man="1"/>
    <brk id="2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 Gedevanishvili</dc:creator>
  <cp:keywords/>
  <dc:description/>
  <cp:lastModifiedBy>Manana Gedevanishvili</cp:lastModifiedBy>
  <dcterms:created xsi:type="dcterms:W3CDTF">2014-07-24T07:19:33Z</dcterms:created>
  <dcterms:modified xsi:type="dcterms:W3CDTF">2014-07-24T07:19:34Z</dcterms:modified>
  <cp:category/>
  <cp:version/>
  <cp:contentType/>
  <cp:contentStatus/>
</cp:coreProperties>
</file>