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5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'Sheet5'!$A$1:$DO$52</definedName>
  </definedNames>
  <calcPr fullCalcOnLoad="1"/>
</workbook>
</file>

<file path=xl/sharedStrings.xml><?xml version="1.0" encoding="utf-8"?>
<sst xmlns="http://schemas.openxmlformats.org/spreadsheetml/2006/main" count="161" uniqueCount="60">
  <si>
    <t>GEORGIA</t>
  </si>
  <si>
    <t>General  Government</t>
  </si>
  <si>
    <t>_Fiscal_year_ending_December_31</t>
  </si>
  <si>
    <t xml:space="preserve"> Millions Lari (GEL)</t>
  </si>
  <si>
    <t>GFS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</si>
  <si>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</si>
  <si>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</si>
  <si>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</si>
  <si>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</si>
  <si>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</si>
  <si>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</si>
  <si>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</si>
  <si>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</si>
  <si>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</si>
  <si>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</si>
  <si>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</si>
  <si>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</si>
  <si>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</si>
  <si>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1: Statement of Sources &amp; Uses of Cash</t>
  </si>
  <si>
    <t>Cash receipts from operating activities .......................................................................................................................................................................................................................................................</t>
  </si>
  <si>
    <t>Taxes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</si>
  <si>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contributions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</si>
  <si>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Grants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</si>
  <si>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receipts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</si>
  <si>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Cash payments for operating activities ......................................................................................................................................................................................................................................................</t>
  </si>
  <si>
    <t>Compensation of employees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</si>
  <si>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Purchases of goods and services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</si>
  <si>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Interest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</si>
  <si>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Subsidies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</si>
  <si>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Social benefits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</si>
  <si>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Other payments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</si>
  <si>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cash inflow from operating activities [1-2]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</si>
  <si>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CIO</t>
  </si>
  <si>
    <t>Net cash outflow from investments in</t>
  </si>
  <si>
    <t xml:space="preserve"> nonfinancial assets [31.1-31.2] ............................................................................................................................................................................................................................</t>
  </si>
  <si>
    <t>Purchases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</si>
  <si>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Sales of nonfinancial assets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</si>
  <si>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Cash surplus (+) / deficit (-)  [1-2-31 = 1-2M]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</si>
  <si>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CSD</t>
  </si>
  <si>
    <t>Net acquisition of financial assets, excl. cash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</si>
  <si>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32x</t>
  </si>
  <si>
    <t>Domestic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</si>
  <si>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321x</t>
  </si>
  <si>
    <t>Foreign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</si>
  <si>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322x</t>
  </si>
  <si>
    <t>Monetary gold and SDRs ..........................................................................................................................................................................................</t>
  </si>
  <si>
    <t>Net incurrence of liabilities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</si>
  <si>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Net cash inflow, financing activities [-32x+33] ........................................................................................................................................................................................................</t>
  </si>
  <si>
    <t>NFB</t>
  </si>
  <si>
    <t>Net change in the stock of cash [=3212+3222] ...............................................................................................................................................................................................................................</t>
  </si>
  <si>
    <t>NCB</t>
  </si>
  <si>
    <t>Statistical discrepancy [CSD-32x+33-NCB] .........................................................................................................................................................</t>
  </si>
  <si>
    <t>CSDz</t>
  </si>
  <si>
    <t>Memorandum items:</t>
  </si>
  <si>
    <t>Total cash expenditure [2+31]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</si>
  <si>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2M</t>
  </si>
  <si>
    <t>Debt at face value 1/..........................................................................................................................................................................</t>
  </si>
  <si>
    <t>6M35</t>
  </si>
  <si>
    <t>6M351</t>
  </si>
  <si>
    <t>6M352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</si>
</sst>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4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5" fontId="25" fillId="0" borderId="10" xfId="0" applyNumberFormat="1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5" fontId="3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65" fillId="0" borderId="1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/>
    </xf>
    <xf numFmtId="165" fontId="31" fillId="0" borderId="12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165" fontId="66" fillId="0" borderId="0" xfId="0" applyNumberFormat="1" applyFont="1" applyFill="1" applyBorder="1" applyAlignment="1">
      <alignment horizontal="center"/>
    </xf>
    <xf numFmtId="165" fontId="31" fillId="0" borderId="0" xfId="0" applyNumberFormat="1" applyFont="1" applyAlignment="1">
      <alignment horizontal="center"/>
    </xf>
    <xf numFmtId="165" fontId="31" fillId="0" borderId="0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5" fontId="22" fillId="0" borderId="11" xfId="0" applyNumberFormat="1" applyFont="1" applyBorder="1" applyAlignment="1" applyProtection="1">
      <alignment horizontal="center"/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0" xfId="0" applyNumberFormat="1" applyFont="1" applyBorder="1" applyAlignment="1" applyProtection="1">
      <alignment horizontal="center"/>
      <protection locked="0"/>
    </xf>
    <xf numFmtId="164" fontId="24" fillId="0" borderId="0" xfId="0" applyNumberFormat="1" applyFont="1" applyBorder="1" applyAlignment="1" applyProtection="1">
      <alignment horizontal="center"/>
      <protection locked="0"/>
    </xf>
    <xf numFmtId="165" fontId="24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34" fillId="0" borderId="11" xfId="0" applyNumberFormat="1" applyFont="1" applyFill="1" applyBorder="1" applyAlignment="1">
      <alignment horizontal="center"/>
    </xf>
    <xf numFmtId="165" fontId="35" fillId="0" borderId="0" xfId="0" applyNumberFormat="1" applyFont="1" applyAlignment="1">
      <alignment horizontal="center"/>
    </xf>
    <xf numFmtId="165" fontId="36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5" fontId="38" fillId="0" borderId="12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5" fontId="38" fillId="0" borderId="10" xfId="0" applyNumberFormat="1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5" fontId="39" fillId="0" borderId="11" xfId="0" applyNumberFormat="1" applyFont="1" applyFill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35" fillId="0" borderId="1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165" fontId="40" fillId="0" borderId="0" xfId="0" applyNumberFormat="1" applyFont="1" applyFill="1" applyBorder="1" applyAlignment="1">
      <alignment horizontal="center"/>
    </xf>
    <xf numFmtId="165" fontId="67" fillId="0" borderId="0" xfId="0" applyNumberFormat="1" applyFont="1" applyFill="1" applyBorder="1" applyAlignment="1">
      <alignment horizontal="center"/>
    </xf>
    <xf numFmtId="164" fontId="65" fillId="0" borderId="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5" fontId="35" fillId="0" borderId="0" xfId="0" applyNumberFormat="1" applyFont="1" applyAlignment="1">
      <alignment horizontal="center"/>
    </xf>
    <xf numFmtId="164" fontId="41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68" fillId="0" borderId="10" xfId="0" applyNumberFormat="1" applyFont="1" applyFill="1" applyBorder="1" applyAlignment="1">
      <alignment horizontal="center"/>
    </xf>
    <xf numFmtId="165" fontId="68" fillId="0" borderId="0" xfId="0" applyNumberFormat="1" applyFont="1" applyFill="1" applyBorder="1" applyAlignment="1">
      <alignment horizontal="center"/>
    </xf>
    <xf numFmtId="165" fontId="69" fillId="0" borderId="0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26" fillId="0" borderId="0" xfId="0" applyNumberFormat="1" applyFont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67" fillId="0" borderId="0" xfId="0" applyNumberFormat="1" applyFont="1" applyFill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164" fontId="36" fillId="0" borderId="0" xfId="0" applyNumberFormat="1" applyFont="1" applyFill="1" applyBorder="1" applyAlignment="1">
      <alignment horizontal="center"/>
    </xf>
    <xf numFmtId="165" fontId="37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5" fontId="68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165" fontId="30" fillId="0" borderId="0" xfId="0" applyNumberFormat="1" applyFont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4" fontId="38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3" fontId="38" fillId="0" borderId="1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165" fontId="44" fillId="0" borderId="0" xfId="0" applyNumberFormat="1" applyFont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165" fontId="44" fillId="0" borderId="0" xfId="0" applyNumberFormat="1" applyFont="1" applyFill="1" applyBorder="1" applyAlignment="1">
      <alignment horizontal="center"/>
    </xf>
    <xf numFmtId="165" fontId="44" fillId="0" borderId="10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3" fontId="46" fillId="0" borderId="1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4" fontId="38" fillId="0" borderId="13" xfId="0" applyNumberFormat="1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0" fillId="0" borderId="0" xfId="0" applyFont="1" applyBorder="1" applyAlignment="1">
      <alignment horizontal="center"/>
    </xf>
    <xf numFmtId="165" fontId="30" fillId="0" borderId="10" xfId="0" applyNumberFormat="1" applyFont="1" applyBorder="1" applyAlignment="1">
      <alignment horizontal="center"/>
    </xf>
    <xf numFmtId="165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65" fontId="0" fillId="0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/>
    </xf>
    <xf numFmtId="165" fontId="30" fillId="0" borderId="1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165" fontId="26" fillId="0" borderId="1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165" fontId="30" fillId="0" borderId="12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/>
    </xf>
    <xf numFmtId="165" fontId="31" fillId="0" borderId="12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0" borderId="12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9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5\01.30.2015\questr2014-1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5\01.30.2015\higf-vebsait-A-2014..xls-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24">
          <cell r="L24">
            <v>48.9</v>
          </cell>
        </row>
        <row r="29">
          <cell r="L29">
            <v>40</v>
          </cell>
        </row>
        <row r="38">
          <cell r="L38">
            <v>5.299999999999997</v>
          </cell>
        </row>
        <row r="39">
          <cell r="L39">
            <v>0</v>
          </cell>
        </row>
        <row r="42">
          <cell r="L42">
            <v>0</v>
          </cell>
        </row>
        <row r="43">
          <cell r="L43">
            <v>8.1</v>
          </cell>
        </row>
        <row r="44">
          <cell r="L44">
            <v>2.8000000000000025</v>
          </cell>
        </row>
        <row r="45">
          <cell r="L45">
            <v>-50.999999999999936</v>
          </cell>
        </row>
      </sheetData>
      <sheetData sheetId="4">
        <row r="9">
          <cell r="L9">
            <v>303.50000000000006</v>
          </cell>
        </row>
        <row r="42">
          <cell r="H42">
            <v>0</v>
          </cell>
        </row>
        <row r="52">
          <cell r="L52">
            <v>2.299999999999997</v>
          </cell>
        </row>
        <row r="62">
          <cell r="L62">
            <v>28.000000000000004</v>
          </cell>
        </row>
      </sheetData>
      <sheetData sheetId="5">
        <row r="9">
          <cell r="L9">
            <v>93</v>
          </cell>
        </row>
        <row r="14">
          <cell r="L14">
            <v>134.7</v>
          </cell>
        </row>
        <row r="16">
          <cell r="L16">
            <v>6.8999999999999995</v>
          </cell>
        </row>
        <row r="20">
          <cell r="L20">
            <v>15.1</v>
          </cell>
        </row>
        <row r="23">
          <cell r="L23">
            <v>1.3999999999999986</v>
          </cell>
        </row>
        <row r="33">
          <cell r="L33">
            <v>86.10000000000001</v>
          </cell>
        </row>
        <row r="37">
          <cell r="L37">
            <v>41.5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24">
          <cell r="L24">
            <v>29.9</v>
          </cell>
        </row>
        <row r="29">
          <cell r="L29">
            <v>43.7</v>
          </cell>
        </row>
        <row r="38">
          <cell r="L38">
            <v>6.399999999999999</v>
          </cell>
        </row>
        <row r="39">
          <cell r="L39">
            <v>0</v>
          </cell>
        </row>
        <row r="42">
          <cell r="L42">
            <v>-2.1</v>
          </cell>
        </row>
        <row r="43">
          <cell r="L43">
            <v>5.9</v>
          </cell>
        </row>
        <row r="44">
          <cell r="L44">
            <v>-2.5999999999999983</v>
          </cell>
        </row>
        <row r="45">
          <cell r="L45">
            <v>5.099999999999931</v>
          </cell>
        </row>
      </sheetData>
      <sheetData sheetId="4">
        <row r="9">
          <cell r="L9">
            <v>275.1</v>
          </cell>
        </row>
        <row r="42">
          <cell r="H42">
            <v>0</v>
          </cell>
        </row>
        <row r="52">
          <cell r="L52">
            <v>0</v>
          </cell>
        </row>
        <row r="62">
          <cell r="L62">
            <v>20.7</v>
          </cell>
        </row>
      </sheetData>
      <sheetData sheetId="5">
        <row r="9">
          <cell r="L9">
            <v>84.80000000000001</v>
          </cell>
        </row>
        <row r="14">
          <cell r="L14">
            <v>39.5</v>
          </cell>
        </row>
        <row r="16">
          <cell r="L16">
            <v>8.399999999999999</v>
          </cell>
        </row>
        <row r="20">
          <cell r="L20">
            <v>21.799999999999997</v>
          </cell>
        </row>
        <row r="23">
          <cell r="L23">
            <v>2</v>
          </cell>
        </row>
        <row r="33">
          <cell r="L33">
            <v>100.7</v>
          </cell>
        </row>
        <row r="37">
          <cell r="L37">
            <v>44.7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24">
          <cell r="L24">
            <v>31.700000000000003</v>
          </cell>
        </row>
        <row r="29">
          <cell r="L29">
            <v>10.108</v>
          </cell>
        </row>
        <row r="38">
          <cell r="L38">
            <v>5.900000000000004</v>
          </cell>
        </row>
        <row r="39">
          <cell r="L39">
            <v>0</v>
          </cell>
        </row>
        <row r="42">
          <cell r="L42">
            <v>29.500000000000004</v>
          </cell>
        </row>
        <row r="43">
          <cell r="L43">
            <v>-23.200000000000003</v>
          </cell>
        </row>
        <row r="44">
          <cell r="L44">
            <v>0.39999999999999414</v>
          </cell>
        </row>
        <row r="45">
          <cell r="L45">
            <v>91.30800000000002</v>
          </cell>
        </row>
      </sheetData>
      <sheetData sheetId="4">
        <row r="9">
          <cell r="L9">
            <v>527.1</v>
          </cell>
        </row>
        <row r="42">
          <cell r="H42">
            <v>0</v>
          </cell>
        </row>
        <row r="52">
          <cell r="L52">
            <v>1</v>
          </cell>
        </row>
        <row r="62">
          <cell r="L62">
            <v>36.5</v>
          </cell>
        </row>
      </sheetData>
      <sheetData sheetId="5">
        <row r="9">
          <cell r="L9">
            <v>116.3</v>
          </cell>
        </row>
        <row r="14">
          <cell r="L14">
            <v>55.599999999999994</v>
          </cell>
        </row>
        <row r="16">
          <cell r="L16">
            <v>22.5</v>
          </cell>
        </row>
        <row r="20">
          <cell r="L20">
            <v>35.7</v>
          </cell>
        </row>
        <row r="23">
          <cell r="L23">
            <v>3</v>
          </cell>
        </row>
        <row r="33">
          <cell r="L33">
            <v>207</v>
          </cell>
        </row>
        <row r="37">
          <cell r="L37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4"/>
  <sheetViews>
    <sheetView tabSelected="1" view="pageBreakPreview" zoomScale="82" zoomScaleSheetLayoutView="82" zoomScalePageLayoutView="0" workbookViewId="0" topLeftCell="A1">
      <pane xSplit="3" topLeftCell="CZ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7.140625" style="0" customWidth="1"/>
    <col min="2" max="2" width="6.57421875" style="0" customWidth="1"/>
    <col min="3" max="3" width="32.57421875" style="0" customWidth="1"/>
    <col min="4" max="4" width="7.28125" style="0" customWidth="1"/>
    <col min="5" max="5" width="8.140625" style="0" customWidth="1"/>
    <col min="10" max="10" width="8.57421875" style="0" customWidth="1"/>
    <col min="11" max="11" width="7.421875" style="0" customWidth="1"/>
    <col min="12" max="12" width="7.7109375" style="0" customWidth="1"/>
    <col min="13" max="13" width="8.140625" style="0" customWidth="1"/>
    <col min="14" max="14" width="8.57421875" style="0" customWidth="1"/>
    <col min="16" max="16" width="11.00390625" style="0" customWidth="1"/>
    <col min="51" max="51" width="10.8515625" style="0" customWidth="1"/>
    <col min="52" max="52" width="10.00390625" style="0" customWidth="1"/>
    <col min="85" max="85" width="11.421875" style="0" customWidth="1"/>
    <col min="88" max="88" width="10.7109375" style="0" customWidth="1"/>
    <col min="97" max="97" width="9.8515625" style="0" customWidth="1"/>
    <col min="98" max="98" width="9.28125" style="0" customWidth="1"/>
    <col min="100" max="100" width="10.8515625" style="0" customWidth="1"/>
  </cols>
  <sheetData>
    <row r="1" ht="12.75">
      <c r="A1" s="1">
        <v>915</v>
      </c>
    </row>
    <row r="2" ht="12.75">
      <c r="A2" s="1" t="s">
        <v>0</v>
      </c>
    </row>
    <row r="3" spans="1:3" ht="12.75">
      <c r="A3" s="2" t="s">
        <v>1</v>
      </c>
      <c r="B3" s="2"/>
      <c r="C3" s="2"/>
    </row>
    <row r="4" spans="1:3" ht="12.75">
      <c r="A4" s="2" t="s">
        <v>2</v>
      </c>
      <c r="B4" s="2"/>
      <c r="C4" s="2"/>
    </row>
    <row r="5" spans="1:112" ht="12.75">
      <c r="A5" s="2"/>
      <c r="B5" s="2"/>
      <c r="C5" s="2" t="s">
        <v>3</v>
      </c>
      <c r="D5" s="3" t="s">
        <v>4</v>
      </c>
      <c r="E5" s="4">
        <v>2006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2007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5">
        <v>2008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>
        <v>2009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>
        <v>2010</v>
      </c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>
        <v>2011</v>
      </c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>
        <v>2012</v>
      </c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>
        <v>2013</v>
      </c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6">
        <v>2014</v>
      </c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</row>
    <row r="6" spans="1:112" ht="12.75">
      <c r="A6" s="2"/>
      <c r="B6" s="2"/>
      <c r="C6" s="2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  <c r="Q6" s="8" t="s">
        <v>6</v>
      </c>
      <c r="R6" s="3" t="s">
        <v>7</v>
      </c>
      <c r="S6" s="3" t="s">
        <v>8</v>
      </c>
      <c r="T6" s="3" t="s">
        <v>9</v>
      </c>
      <c r="U6" s="3" t="s">
        <v>10</v>
      </c>
      <c r="V6" s="3" t="s">
        <v>11</v>
      </c>
      <c r="W6" s="3" t="s">
        <v>12</v>
      </c>
      <c r="X6" s="3" t="s">
        <v>13</v>
      </c>
      <c r="Y6" s="3" t="s">
        <v>14</v>
      </c>
      <c r="Z6" s="3" t="s">
        <v>15</v>
      </c>
      <c r="AA6" s="3" t="s">
        <v>16</v>
      </c>
      <c r="AB6" s="9" t="s">
        <v>17</v>
      </c>
      <c r="AC6" s="3" t="s">
        <v>6</v>
      </c>
      <c r="AD6" s="3" t="s">
        <v>7</v>
      </c>
      <c r="AE6" s="3" t="s">
        <v>8</v>
      </c>
      <c r="AF6" s="3" t="s">
        <v>9</v>
      </c>
      <c r="AG6" s="3" t="s">
        <v>10</v>
      </c>
      <c r="AH6" s="3" t="s">
        <v>11</v>
      </c>
      <c r="AI6" s="3" t="s">
        <v>12</v>
      </c>
      <c r="AJ6" s="3" t="s">
        <v>13</v>
      </c>
      <c r="AK6" s="3" t="s">
        <v>14</v>
      </c>
      <c r="AL6" s="3" t="s">
        <v>15</v>
      </c>
      <c r="AM6" s="3" t="s">
        <v>16</v>
      </c>
      <c r="AN6" s="10" t="s">
        <v>17</v>
      </c>
      <c r="AO6" s="8" t="s">
        <v>6</v>
      </c>
      <c r="AP6" s="3" t="s">
        <v>7</v>
      </c>
      <c r="AQ6" s="3" t="s">
        <v>8</v>
      </c>
      <c r="AR6" s="3" t="s">
        <v>9</v>
      </c>
      <c r="AS6" s="3" t="s">
        <v>10</v>
      </c>
      <c r="AT6" s="3" t="s">
        <v>11</v>
      </c>
      <c r="AU6" s="3" t="s">
        <v>12</v>
      </c>
      <c r="AV6" s="3" t="s">
        <v>13</v>
      </c>
      <c r="AW6" s="3" t="s">
        <v>14</v>
      </c>
      <c r="AX6" s="3" t="s">
        <v>15</v>
      </c>
      <c r="AY6" s="3" t="s">
        <v>16</v>
      </c>
      <c r="AZ6" s="10" t="s">
        <v>17</v>
      </c>
      <c r="BA6" s="8" t="s">
        <v>6</v>
      </c>
      <c r="BB6" s="3" t="s">
        <v>7</v>
      </c>
      <c r="BC6" s="3" t="s">
        <v>8</v>
      </c>
      <c r="BD6" s="3" t="s">
        <v>9</v>
      </c>
      <c r="BE6" s="3" t="s">
        <v>10</v>
      </c>
      <c r="BF6" s="3" t="s">
        <v>11</v>
      </c>
      <c r="BG6" s="3" t="s">
        <v>12</v>
      </c>
      <c r="BH6" s="3" t="s">
        <v>13</v>
      </c>
      <c r="BI6" s="3" t="s">
        <v>14</v>
      </c>
      <c r="BJ6" s="3" t="s">
        <v>15</v>
      </c>
      <c r="BK6" s="3" t="s">
        <v>16</v>
      </c>
      <c r="BL6" s="10" t="s">
        <v>17</v>
      </c>
      <c r="BM6" s="8" t="s">
        <v>6</v>
      </c>
      <c r="BN6" s="3" t="s">
        <v>7</v>
      </c>
      <c r="BO6" s="3" t="s">
        <v>8</v>
      </c>
      <c r="BP6" s="3" t="s">
        <v>9</v>
      </c>
      <c r="BQ6" s="3" t="s">
        <v>10</v>
      </c>
      <c r="BR6" s="3" t="s">
        <v>11</v>
      </c>
      <c r="BS6" s="3" t="s">
        <v>12</v>
      </c>
      <c r="BT6" s="3" t="s">
        <v>13</v>
      </c>
      <c r="BU6" s="3" t="s">
        <v>14</v>
      </c>
      <c r="BV6" s="3" t="s">
        <v>15</v>
      </c>
      <c r="BW6" s="3" t="s">
        <v>16</v>
      </c>
      <c r="BX6" s="10" t="s">
        <v>17</v>
      </c>
      <c r="BY6" s="8" t="s">
        <v>6</v>
      </c>
      <c r="BZ6" s="3" t="s">
        <v>7</v>
      </c>
      <c r="CA6" s="3" t="s">
        <v>8</v>
      </c>
      <c r="CB6" s="3" t="s">
        <v>9</v>
      </c>
      <c r="CC6" s="3" t="s">
        <v>10</v>
      </c>
      <c r="CD6" s="3" t="s">
        <v>11</v>
      </c>
      <c r="CE6" s="3" t="s">
        <v>12</v>
      </c>
      <c r="CF6" s="3" t="s">
        <v>13</v>
      </c>
      <c r="CG6" s="3" t="s">
        <v>14</v>
      </c>
      <c r="CH6" s="3" t="s">
        <v>15</v>
      </c>
      <c r="CI6" s="3" t="s">
        <v>16</v>
      </c>
      <c r="CJ6" s="10" t="s">
        <v>17</v>
      </c>
      <c r="CK6" s="8" t="s">
        <v>6</v>
      </c>
      <c r="CL6" s="3" t="s">
        <v>7</v>
      </c>
      <c r="CM6" s="3" t="s">
        <v>8</v>
      </c>
      <c r="CN6" s="3" t="s">
        <v>9</v>
      </c>
      <c r="CO6" s="3" t="s">
        <v>10</v>
      </c>
      <c r="CP6" s="3" t="s">
        <v>11</v>
      </c>
      <c r="CQ6" s="3" t="s">
        <v>12</v>
      </c>
      <c r="CR6" s="3" t="s">
        <v>13</v>
      </c>
      <c r="CS6" s="3" t="s">
        <v>14</v>
      </c>
      <c r="CT6" s="3" t="s">
        <v>15</v>
      </c>
      <c r="CU6" s="3" t="s">
        <v>16</v>
      </c>
      <c r="CV6" s="10" t="s">
        <v>17</v>
      </c>
      <c r="CW6" s="8" t="s">
        <v>6</v>
      </c>
      <c r="CX6" s="10" t="s">
        <v>7</v>
      </c>
      <c r="CY6" s="10" t="s">
        <v>8</v>
      </c>
      <c r="CZ6" s="10" t="s">
        <v>9</v>
      </c>
      <c r="DA6" s="10" t="s">
        <v>10</v>
      </c>
      <c r="DB6" s="10" t="s">
        <v>11</v>
      </c>
      <c r="DC6" s="10" t="s">
        <v>12</v>
      </c>
      <c r="DD6" s="10" t="s">
        <v>13</v>
      </c>
      <c r="DE6" s="10" t="s">
        <v>14</v>
      </c>
      <c r="DF6" s="10" t="s">
        <v>15</v>
      </c>
      <c r="DG6" s="10" t="s">
        <v>16</v>
      </c>
      <c r="DH6" s="9" t="s">
        <v>17</v>
      </c>
    </row>
    <row r="7" spans="1:112" ht="12.75">
      <c r="A7" s="3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Q7" s="11"/>
      <c r="S7" s="12"/>
      <c r="AB7" s="13"/>
      <c r="AN7" s="14"/>
      <c r="AO7" s="11"/>
      <c r="AP7" s="14"/>
      <c r="AQ7" s="15"/>
      <c r="AR7" s="15"/>
      <c r="BA7" s="11"/>
      <c r="BK7" s="16"/>
      <c r="BL7" s="16"/>
      <c r="BM7" s="17"/>
      <c r="BY7" s="11"/>
      <c r="CK7" s="11"/>
      <c r="CW7" s="11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</row>
    <row r="8" spans="1:112" ht="15">
      <c r="A8" s="1" t="s">
        <v>19</v>
      </c>
      <c r="B8" s="1"/>
      <c r="C8" s="1"/>
      <c r="D8" s="18">
        <v>1</v>
      </c>
      <c r="E8" s="18">
        <f aca="true" t="shared" si="0" ref="E8:P8">SUM(E9:E12)</f>
        <v>179.2</v>
      </c>
      <c r="F8" s="18">
        <f t="shared" si="0"/>
        <v>202.1</v>
      </c>
      <c r="G8" s="18">
        <f t="shared" si="0"/>
        <v>417.4</v>
      </c>
      <c r="H8" s="18">
        <f t="shared" si="0"/>
        <v>255.9</v>
      </c>
      <c r="I8" s="18">
        <f t="shared" si="0"/>
        <v>334.8</v>
      </c>
      <c r="J8" s="18">
        <f t="shared" si="0"/>
        <v>295.2999999999999</v>
      </c>
      <c r="K8" s="18">
        <f t="shared" si="0"/>
        <v>317.3</v>
      </c>
      <c r="L8" s="18">
        <f t="shared" si="0"/>
        <v>370.9</v>
      </c>
      <c r="M8" s="18">
        <f t="shared" si="0"/>
        <v>341.1</v>
      </c>
      <c r="N8" s="18">
        <f t="shared" si="0"/>
        <v>312.09999999999997</v>
      </c>
      <c r="O8" s="18">
        <f t="shared" si="0"/>
        <v>310.8</v>
      </c>
      <c r="P8" s="18">
        <f t="shared" si="0"/>
        <v>513.3</v>
      </c>
      <c r="Q8" s="19">
        <v>403.6</v>
      </c>
      <c r="R8" s="20">
        <v>303.9</v>
      </c>
      <c r="S8" s="21">
        <v>456.6</v>
      </c>
      <c r="T8" s="21">
        <v>368.2</v>
      </c>
      <c r="U8" s="21">
        <v>421.2</v>
      </c>
      <c r="V8" s="18">
        <v>398.4</v>
      </c>
      <c r="W8" s="18">
        <v>484.2</v>
      </c>
      <c r="X8" s="18">
        <v>349.80000000000064</v>
      </c>
      <c r="Y8" s="18">
        <v>432.59999999999945</v>
      </c>
      <c r="Z8" s="18">
        <v>415.5</v>
      </c>
      <c r="AA8" s="21">
        <v>384.8</v>
      </c>
      <c r="AB8" s="22">
        <v>553.9000000000015</v>
      </c>
      <c r="AC8" s="21">
        <f aca="true" t="shared" si="1" ref="AC8:BK8">SUM(AC9:AC12)</f>
        <v>333.80000000000007</v>
      </c>
      <c r="AD8" s="21">
        <f t="shared" si="1"/>
        <v>400.23</v>
      </c>
      <c r="AE8" s="21">
        <f t="shared" si="1"/>
        <v>575.1700000000001</v>
      </c>
      <c r="AF8" s="21">
        <f t="shared" si="1"/>
        <v>450.3</v>
      </c>
      <c r="AG8" s="21">
        <f t="shared" si="1"/>
        <v>483.1</v>
      </c>
      <c r="AH8" s="21">
        <f t="shared" si="1"/>
        <v>468.59999999999997</v>
      </c>
      <c r="AI8" s="21">
        <f t="shared" si="1"/>
        <v>500.40000000000003</v>
      </c>
      <c r="AJ8" s="21">
        <f t="shared" si="1"/>
        <v>342.70000000000067</v>
      </c>
      <c r="AK8" s="21">
        <f t="shared" si="1"/>
        <v>475.79999999999995</v>
      </c>
      <c r="AL8" s="21">
        <f t="shared" si="1"/>
        <v>423.8000000000001</v>
      </c>
      <c r="AM8" s="21">
        <f t="shared" si="1"/>
        <v>824.3000000000001</v>
      </c>
      <c r="AN8" s="21">
        <f t="shared" si="1"/>
        <v>576.0000000000001</v>
      </c>
      <c r="AO8" s="23">
        <f t="shared" si="1"/>
        <v>295.8</v>
      </c>
      <c r="AP8" s="24">
        <f t="shared" si="1"/>
        <v>303.70000000000005</v>
      </c>
      <c r="AQ8" s="24">
        <f t="shared" si="1"/>
        <v>656.4</v>
      </c>
      <c r="AR8" s="24">
        <f t="shared" si="1"/>
        <v>360.1</v>
      </c>
      <c r="AS8" s="24">
        <f t="shared" si="1"/>
        <v>368.8</v>
      </c>
      <c r="AT8" s="25">
        <f t="shared" si="1"/>
        <v>398.5</v>
      </c>
      <c r="AU8" s="25">
        <f t="shared" si="1"/>
        <v>455.90000000000003</v>
      </c>
      <c r="AV8" s="25">
        <f t="shared" si="1"/>
        <v>387.40000000000066</v>
      </c>
      <c r="AW8" s="25">
        <f t="shared" si="1"/>
        <v>449.99999999999886</v>
      </c>
      <c r="AX8" s="25">
        <f t="shared" si="1"/>
        <v>418.00000000000085</v>
      </c>
      <c r="AY8" s="25">
        <f t="shared" si="1"/>
        <v>424.79999999999995</v>
      </c>
      <c r="AZ8" s="25">
        <f t="shared" si="1"/>
        <v>745.1000000000004</v>
      </c>
      <c r="BA8" s="26">
        <f t="shared" si="1"/>
        <v>367.1</v>
      </c>
      <c r="BB8" s="27">
        <f t="shared" si="1"/>
        <v>351.4000000000001</v>
      </c>
      <c r="BC8" s="27">
        <f t="shared" si="1"/>
        <v>599.5999999999999</v>
      </c>
      <c r="BD8" s="27">
        <f t="shared" si="1"/>
        <v>472.89999999999986</v>
      </c>
      <c r="BE8" s="27">
        <f t="shared" si="1"/>
        <v>446.10000000000036</v>
      </c>
      <c r="BF8" s="27">
        <f t="shared" si="1"/>
        <v>517.3999999999997</v>
      </c>
      <c r="BG8" s="27">
        <f t="shared" si="1"/>
        <v>454.8999999999998</v>
      </c>
      <c r="BH8" s="27">
        <f t="shared" si="1"/>
        <v>513.1000000000007</v>
      </c>
      <c r="BI8" s="27">
        <f t="shared" si="1"/>
        <v>512.9999999999993</v>
      </c>
      <c r="BJ8" s="27">
        <f t="shared" si="1"/>
        <v>446.2999999999999</v>
      </c>
      <c r="BK8" s="27">
        <f t="shared" si="1"/>
        <v>547.3999999999995</v>
      </c>
      <c r="BL8" s="27">
        <f>SUM(BL9:BL12)</f>
        <v>636.700000000001</v>
      </c>
      <c r="BM8" s="28">
        <f aca="true" t="shared" si="2" ref="BM8:BX8">SUM(BM9:BM12)</f>
        <v>464.4</v>
      </c>
      <c r="BN8" s="28">
        <f t="shared" si="2"/>
        <v>429.79999999999995</v>
      </c>
      <c r="BO8" s="28">
        <f t="shared" si="2"/>
        <v>869.6000000000001</v>
      </c>
      <c r="BP8" s="28">
        <f t="shared" si="2"/>
        <v>499.1999999999996</v>
      </c>
      <c r="BQ8" s="28">
        <f t="shared" si="2"/>
        <v>537.8000000000003</v>
      </c>
      <c r="BR8" s="28">
        <f t="shared" si="2"/>
        <v>585.0999999999998</v>
      </c>
      <c r="BS8" s="28">
        <f t="shared" si="2"/>
        <v>517.4000000000005</v>
      </c>
      <c r="BT8" s="28">
        <f t="shared" si="2"/>
        <v>510.89999999999975</v>
      </c>
      <c r="BU8" s="28">
        <f t="shared" si="2"/>
        <v>612.6999999999998</v>
      </c>
      <c r="BV8" s="28">
        <f t="shared" si="2"/>
        <v>525.5000000000005</v>
      </c>
      <c r="BW8" s="28">
        <f t="shared" si="2"/>
        <v>568.0999999999998</v>
      </c>
      <c r="BX8" s="28">
        <f t="shared" si="2"/>
        <v>753.2000000000002</v>
      </c>
      <c r="BY8" s="29">
        <v>583.8199999999999</v>
      </c>
      <c r="BZ8" s="30">
        <v>429.67999999999984</v>
      </c>
      <c r="CA8" s="30">
        <v>746.6000000000001</v>
      </c>
      <c r="CB8" s="30">
        <v>532.8</v>
      </c>
      <c r="CC8" s="30">
        <v>608.3000000000008</v>
      </c>
      <c r="CD8" s="30">
        <v>624.4</v>
      </c>
      <c r="CE8" s="30">
        <v>661.4999999999995</v>
      </c>
      <c r="CF8" s="30">
        <v>659.8999999999994</v>
      </c>
      <c r="CG8" s="30">
        <v>676.4000000000008</v>
      </c>
      <c r="CH8" s="30">
        <v>608.5999999999993</v>
      </c>
      <c r="CI8" s="30">
        <v>613.5249500000001</v>
      </c>
      <c r="CJ8" s="30">
        <v>814.4750500000001</v>
      </c>
      <c r="CK8" s="29">
        <f>SUM(CK9:CK12)</f>
        <v>532.5</v>
      </c>
      <c r="CL8" s="30">
        <f>SUM(CL9:CL12)</f>
        <v>431</v>
      </c>
      <c r="CM8" s="30">
        <f>SUM(CM9:CM12)</f>
        <v>789.6000000000001</v>
      </c>
      <c r="CN8" s="30">
        <f>SUM(CN9:CN12)</f>
        <v>529.2999999999996</v>
      </c>
      <c r="CO8" s="30">
        <f>SUM(CO9:CO12)</f>
        <v>606.3000000000002</v>
      </c>
      <c r="CP8" s="30">
        <v>571.8</v>
      </c>
      <c r="CQ8" s="30">
        <v>681.6999999999997</v>
      </c>
      <c r="CR8" s="30">
        <f aca="true" t="shared" si="3" ref="CR8:CW8">SUM(CR9:CR12)</f>
        <v>527.4000000000008</v>
      </c>
      <c r="CS8" s="30">
        <f t="shared" si="3"/>
        <v>664.0999999999992</v>
      </c>
      <c r="CT8" s="30">
        <f t="shared" si="3"/>
        <v>554.2999999999995</v>
      </c>
      <c r="CU8" s="30">
        <f t="shared" si="3"/>
        <v>591.700000000001</v>
      </c>
      <c r="CV8" s="30">
        <f t="shared" si="3"/>
        <v>954.5999999999998</v>
      </c>
      <c r="CW8" s="30">
        <f t="shared" si="3"/>
        <v>564.6</v>
      </c>
      <c r="CX8" s="30">
        <f>SUM(CX9:CX12)</f>
        <v>486.19999999999993</v>
      </c>
      <c r="CY8" s="30">
        <f>SUM(CY9:CY12)</f>
        <v>780.4</v>
      </c>
      <c r="CZ8" s="30">
        <f>SUM(CZ9:CZ12)</f>
        <v>569.2999999999998</v>
      </c>
      <c r="DA8" s="30">
        <v>657.7000000000003</v>
      </c>
      <c r="DB8" s="30">
        <v>674.5</v>
      </c>
      <c r="DC8" s="30">
        <f aca="true" t="shared" si="4" ref="DC8:DH8">SUM(DC9:DC12)</f>
        <v>719.3999999999994</v>
      </c>
      <c r="DD8" s="30">
        <f t="shared" si="4"/>
        <v>620.3000000000006</v>
      </c>
      <c r="DE8" s="30">
        <f t="shared" si="4"/>
        <v>759.0000000000003</v>
      </c>
      <c r="DF8" s="30">
        <f t="shared" si="4"/>
        <v>648.4000000000003</v>
      </c>
      <c r="DG8" s="30">
        <f t="shared" si="4"/>
        <v>661.6999999999979</v>
      </c>
      <c r="DH8" s="30">
        <f t="shared" si="4"/>
        <v>907.9000000000005</v>
      </c>
    </row>
    <row r="9" spans="2:112" ht="14.25">
      <c r="B9" t="s">
        <v>20</v>
      </c>
      <c r="D9" s="31">
        <v>11</v>
      </c>
      <c r="E9" s="31">
        <v>134.4</v>
      </c>
      <c r="F9" s="31">
        <v>143.9</v>
      </c>
      <c r="G9" s="31">
        <v>234.7</v>
      </c>
      <c r="H9" s="31">
        <v>196.2</v>
      </c>
      <c r="I9" s="31">
        <v>250.6</v>
      </c>
      <c r="J9" s="31">
        <v>219.2</v>
      </c>
      <c r="K9" s="31">
        <v>239.9</v>
      </c>
      <c r="L9" s="31">
        <v>233.5</v>
      </c>
      <c r="M9" s="31">
        <v>250.8</v>
      </c>
      <c r="N9" s="31">
        <v>228.9</v>
      </c>
      <c r="O9" s="31">
        <v>221.3</v>
      </c>
      <c r="P9" s="31">
        <v>293.2</v>
      </c>
      <c r="Q9" s="32">
        <v>263.8</v>
      </c>
      <c r="R9" s="33">
        <v>217.2</v>
      </c>
      <c r="S9" s="31">
        <v>326.8</v>
      </c>
      <c r="T9" s="34">
        <v>257.7</v>
      </c>
      <c r="U9" s="31">
        <v>320.1</v>
      </c>
      <c r="V9" s="31">
        <v>304</v>
      </c>
      <c r="W9" s="31">
        <v>363.6</v>
      </c>
      <c r="X9" s="12">
        <v>288.90000000000055</v>
      </c>
      <c r="Y9" s="12">
        <v>332.3</v>
      </c>
      <c r="Z9" s="12">
        <v>288.4999999999991</v>
      </c>
      <c r="AA9" s="35">
        <v>298.1</v>
      </c>
      <c r="AB9" s="36">
        <v>408</v>
      </c>
      <c r="AC9" s="37">
        <f>'[1]Table1'!$L$9</f>
        <v>303.50000000000006</v>
      </c>
      <c r="AD9" s="37">
        <v>319.6</v>
      </c>
      <c r="AE9" s="37">
        <v>499.5</v>
      </c>
      <c r="AF9" s="12">
        <v>407.6</v>
      </c>
      <c r="AG9" s="12">
        <v>442.5</v>
      </c>
      <c r="AH9" s="12">
        <v>415.3</v>
      </c>
      <c r="AI9" s="38">
        <v>459.1</v>
      </c>
      <c r="AJ9" s="39">
        <v>316.30000000000064</v>
      </c>
      <c r="AK9" s="12">
        <v>408.1</v>
      </c>
      <c r="AL9" s="12">
        <v>367.2</v>
      </c>
      <c r="AM9" s="12">
        <v>366.6</v>
      </c>
      <c r="AN9" s="40">
        <v>447.4</v>
      </c>
      <c r="AO9" s="41">
        <f>'[2]Table1'!$L$9</f>
        <v>275.1</v>
      </c>
      <c r="AP9" s="42">
        <v>274.8</v>
      </c>
      <c r="AQ9" s="12">
        <v>589.5</v>
      </c>
      <c r="AR9" s="12">
        <v>326.4</v>
      </c>
      <c r="AS9" s="12">
        <v>328.7</v>
      </c>
      <c r="AT9" s="43">
        <v>340.8</v>
      </c>
      <c r="AU9" s="44">
        <v>368.2</v>
      </c>
      <c r="AV9" s="43">
        <v>340.80000000000064</v>
      </c>
      <c r="AW9" s="45">
        <v>385.2999999999988</v>
      </c>
      <c r="AX9" s="43">
        <v>351.1000000000008</v>
      </c>
      <c r="AY9" s="45">
        <v>362</v>
      </c>
      <c r="AZ9" s="46">
        <v>446.10000000000036</v>
      </c>
      <c r="BA9" s="47">
        <v>290.1</v>
      </c>
      <c r="BB9" s="42">
        <v>299.9000000000001</v>
      </c>
      <c r="BC9" s="48">
        <v>539.4999999999999</v>
      </c>
      <c r="BD9" s="48">
        <v>365.89999999999986</v>
      </c>
      <c r="BE9" s="42">
        <v>408.4000000000003</v>
      </c>
      <c r="BF9" s="12">
        <v>454.7999999999997</v>
      </c>
      <c r="BG9" s="12">
        <v>420.7999999999997</v>
      </c>
      <c r="BH9" s="12">
        <v>376.6000000000008</v>
      </c>
      <c r="BI9" s="12">
        <v>431.19999999999936</v>
      </c>
      <c r="BJ9" s="12">
        <v>358</v>
      </c>
      <c r="BK9" s="49">
        <v>427.2999999999993</v>
      </c>
      <c r="BL9" s="12">
        <v>495.0000000000009</v>
      </c>
      <c r="BM9" s="50">
        <v>396.1</v>
      </c>
      <c r="BN9" s="51">
        <v>367.4</v>
      </c>
      <c r="BO9" s="51">
        <v>795.6000000000001</v>
      </c>
      <c r="BP9" s="51">
        <v>432.6999999999996</v>
      </c>
      <c r="BQ9" s="51">
        <v>484.7000000000003</v>
      </c>
      <c r="BR9" s="51">
        <v>509.0999999999999</v>
      </c>
      <c r="BS9" s="51">
        <v>472.00000000000045</v>
      </c>
      <c r="BT9" s="51">
        <v>457.89999999999964</v>
      </c>
      <c r="BU9" s="51">
        <v>550.6999999999998</v>
      </c>
      <c r="BV9" s="51">
        <v>483.90000000000055</v>
      </c>
      <c r="BW9" s="51">
        <v>513.6999999999998</v>
      </c>
      <c r="BX9" s="51">
        <v>671</v>
      </c>
      <c r="BY9" s="52">
        <v>451.8</v>
      </c>
      <c r="BZ9" s="53">
        <v>396.1999999999999</v>
      </c>
      <c r="CA9" s="53">
        <v>704.0000000000001</v>
      </c>
      <c r="CB9" s="53">
        <v>501.5999999999999</v>
      </c>
      <c r="CC9" s="53">
        <v>520.2000000000007</v>
      </c>
      <c r="CD9" s="53">
        <v>580.5</v>
      </c>
      <c r="CE9" s="53">
        <v>599.0999999999995</v>
      </c>
      <c r="CF9" s="53">
        <v>502.99999999999955</v>
      </c>
      <c r="CG9" s="53">
        <v>623.9000000000005</v>
      </c>
      <c r="CH9" s="53">
        <v>561.0999999999995</v>
      </c>
      <c r="CI9" s="53">
        <v>538.3249500000002</v>
      </c>
      <c r="CJ9" s="53">
        <v>691.2750500000002</v>
      </c>
      <c r="CK9" s="52">
        <v>461.8</v>
      </c>
      <c r="CL9" s="54">
        <v>408.3</v>
      </c>
      <c r="CM9" s="54">
        <v>745.5000000000001</v>
      </c>
      <c r="CN9" s="53">
        <v>495.6999999999996</v>
      </c>
      <c r="CO9" s="55">
        <v>544.6000000000004</v>
      </c>
      <c r="CP9" s="54">
        <v>524.5</v>
      </c>
      <c r="CQ9" s="56">
        <v>604.1999999999998</v>
      </c>
      <c r="CR9" s="54">
        <v>469.6000000000008</v>
      </c>
      <c r="CS9" s="55">
        <v>588.7999999999993</v>
      </c>
      <c r="CT9" s="55">
        <v>502.09999999999945</v>
      </c>
      <c r="CU9" s="57">
        <v>558.0000000000009</v>
      </c>
      <c r="CV9" s="55">
        <v>756.1999999999998</v>
      </c>
      <c r="CW9" s="53">
        <f>'[3]Table1'!$L$9</f>
        <v>527.1</v>
      </c>
      <c r="CX9" s="54">
        <v>455.9</v>
      </c>
      <c r="CY9" s="56">
        <v>718.0999999999999</v>
      </c>
      <c r="CZ9" s="53">
        <v>501.6999999999998</v>
      </c>
      <c r="DA9" s="53">
        <v>583.7000000000003</v>
      </c>
      <c r="DB9" s="54">
        <v>622.8000000000002</v>
      </c>
      <c r="DC9" s="56">
        <v>673.0999999999995</v>
      </c>
      <c r="DD9" s="53">
        <v>538.9000000000005</v>
      </c>
      <c r="DE9" s="53">
        <v>686.6000000000004</v>
      </c>
      <c r="DF9" s="58">
        <v>577.3000000000002</v>
      </c>
      <c r="DG9" s="42">
        <v>587.4999999999982</v>
      </c>
      <c r="DH9" s="42">
        <v>768.9000000000005</v>
      </c>
    </row>
    <row r="10" spans="2:112" ht="14.25">
      <c r="B10" t="s">
        <v>21</v>
      </c>
      <c r="D10" s="31">
        <v>12</v>
      </c>
      <c r="E10" s="31">
        <v>26.2</v>
      </c>
      <c r="F10" s="31">
        <v>32</v>
      </c>
      <c r="G10" s="31">
        <v>38.4</v>
      </c>
      <c r="H10" s="31">
        <v>34.9</v>
      </c>
      <c r="I10" s="31">
        <v>38.4</v>
      </c>
      <c r="J10" s="31">
        <v>41.39999999999995</v>
      </c>
      <c r="K10" s="31">
        <v>45.1</v>
      </c>
      <c r="L10" s="31">
        <v>41.2</v>
      </c>
      <c r="M10" s="31">
        <v>43.2</v>
      </c>
      <c r="N10" s="31">
        <v>48.4</v>
      </c>
      <c r="O10" s="31">
        <v>47.3</v>
      </c>
      <c r="P10" s="31">
        <v>66.3</v>
      </c>
      <c r="Q10" s="32">
        <v>41.6</v>
      </c>
      <c r="R10" s="33">
        <v>46</v>
      </c>
      <c r="S10" s="31">
        <v>52.7</v>
      </c>
      <c r="T10" s="34">
        <v>50.7</v>
      </c>
      <c r="U10" s="31">
        <v>57.8</v>
      </c>
      <c r="V10" s="31">
        <v>54.3</v>
      </c>
      <c r="W10" s="31">
        <v>80.7</v>
      </c>
      <c r="X10" s="12">
        <v>63.3</v>
      </c>
      <c r="Y10" s="12">
        <v>58.1</v>
      </c>
      <c r="Z10" s="12">
        <v>57.99999999999994</v>
      </c>
      <c r="AA10" s="35">
        <v>64.40000000000009</v>
      </c>
      <c r="AB10" s="36">
        <v>94.49999999999989</v>
      </c>
      <c r="AC10" s="37">
        <f>'[1]Table1'!$H$42</f>
        <v>0</v>
      </c>
      <c r="AD10" s="37">
        <v>0</v>
      </c>
      <c r="AE10" s="37">
        <v>0</v>
      </c>
      <c r="AF10" s="12">
        <v>0</v>
      </c>
      <c r="AG10" s="12">
        <v>0</v>
      </c>
      <c r="AH10" s="12">
        <v>0</v>
      </c>
      <c r="AI10" s="38">
        <v>0</v>
      </c>
      <c r="AJ10" s="39">
        <v>0</v>
      </c>
      <c r="AK10" s="12">
        <v>0</v>
      </c>
      <c r="AL10" s="12">
        <v>0</v>
      </c>
      <c r="AM10" s="12">
        <v>0</v>
      </c>
      <c r="AN10" s="40">
        <v>0</v>
      </c>
      <c r="AO10" s="41">
        <f>'[2]Table1'!$H$42</f>
        <v>0</v>
      </c>
      <c r="AP10" s="42">
        <v>0</v>
      </c>
      <c r="AQ10" s="12">
        <v>0</v>
      </c>
      <c r="AR10" s="12">
        <v>0</v>
      </c>
      <c r="AS10" s="12">
        <v>0</v>
      </c>
      <c r="AT10" s="43">
        <v>0</v>
      </c>
      <c r="AU10" s="44">
        <v>0</v>
      </c>
      <c r="AV10" s="43">
        <v>0</v>
      </c>
      <c r="AW10" s="45">
        <v>0</v>
      </c>
      <c r="AX10" s="43">
        <v>0</v>
      </c>
      <c r="AY10" s="45">
        <v>0</v>
      </c>
      <c r="AZ10" s="46">
        <v>0</v>
      </c>
      <c r="BA10" s="47">
        <v>0</v>
      </c>
      <c r="BB10" s="42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12">
        <v>0</v>
      </c>
      <c r="BK10" s="49">
        <v>0</v>
      </c>
      <c r="BL10" s="12">
        <v>0</v>
      </c>
      <c r="BM10" s="50">
        <v>0</v>
      </c>
      <c r="BN10" s="51"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2">
        <v>0</v>
      </c>
      <c r="BZ10" s="53">
        <v>0</v>
      </c>
      <c r="CA10" s="53">
        <v>0</v>
      </c>
      <c r="CB10" s="53">
        <v>0</v>
      </c>
      <c r="CC10" s="53">
        <v>0</v>
      </c>
      <c r="CD10" s="53">
        <v>0</v>
      </c>
      <c r="CE10" s="53">
        <v>0</v>
      </c>
      <c r="CF10" s="53">
        <v>0</v>
      </c>
      <c r="CG10" s="53">
        <v>0</v>
      </c>
      <c r="CH10" s="53">
        <v>0</v>
      </c>
      <c r="CI10" s="53">
        <v>0</v>
      </c>
      <c r="CJ10" s="53">
        <v>0</v>
      </c>
      <c r="CK10" s="52">
        <v>0</v>
      </c>
      <c r="CL10" s="54">
        <v>0</v>
      </c>
      <c r="CM10" s="54">
        <v>0</v>
      </c>
      <c r="CN10" s="53">
        <v>0</v>
      </c>
      <c r="CO10" s="55">
        <v>0</v>
      </c>
      <c r="CP10" s="54">
        <v>0</v>
      </c>
      <c r="CQ10" s="56">
        <v>0</v>
      </c>
      <c r="CR10" s="54">
        <v>0</v>
      </c>
      <c r="CS10" s="55">
        <v>0</v>
      </c>
      <c r="CT10" s="55">
        <v>0</v>
      </c>
      <c r="CU10" s="55">
        <v>0</v>
      </c>
      <c r="CV10" s="55">
        <v>0</v>
      </c>
      <c r="CW10" s="53">
        <f>'[3]Table1'!$H$42</f>
        <v>0</v>
      </c>
      <c r="CX10" s="54">
        <v>0</v>
      </c>
      <c r="CY10" s="56">
        <v>0</v>
      </c>
      <c r="CZ10" s="53">
        <v>0</v>
      </c>
      <c r="DA10" s="53">
        <v>0</v>
      </c>
      <c r="DB10" s="54">
        <v>0</v>
      </c>
      <c r="DC10" s="56">
        <v>0</v>
      </c>
      <c r="DD10" s="53">
        <v>0</v>
      </c>
      <c r="DE10" s="53">
        <v>0</v>
      </c>
      <c r="DF10" s="58">
        <v>0</v>
      </c>
      <c r="DG10" s="42">
        <v>0</v>
      </c>
      <c r="DH10" s="42">
        <v>0</v>
      </c>
    </row>
    <row r="11" spans="2:112" ht="14.25">
      <c r="B11" t="s">
        <v>22</v>
      </c>
      <c r="D11" s="31">
        <v>13</v>
      </c>
      <c r="E11" s="31">
        <v>0</v>
      </c>
      <c r="F11" s="31">
        <v>6.6</v>
      </c>
      <c r="G11" s="31">
        <v>3.2</v>
      </c>
      <c r="H11" s="31">
        <v>1.5</v>
      </c>
      <c r="I11" s="31">
        <v>8.5</v>
      </c>
      <c r="J11" s="31">
        <v>2.9</v>
      </c>
      <c r="K11" s="31">
        <v>9.5</v>
      </c>
      <c r="L11" s="31">
        <v>44.7</v>
      </c>
      <c r="M11" s="31">
        <v>15</v>
      </c>
      <c r="N11" s="31">
        <v>9.499999999999972</v>
      </c>
      <c r="O11" s="31">
        <v>2.5</v>
      </c>
      <c r="P11" s="31">
        <v>91.8</v>
      </c>
      <c r="Q11" s="32">
        <v>12.3</v>
      </c>
      <c r="R11" s="33">
        <v>2.2</v>
      </c>
      <c r="S11" s="31">
        <v>15</v>
      </c>
      <c r="T11" s="34">
        <v>1.3999999999999915</v>
      </c>
      <c r="U11" s="31">
        <v>4.2</v>
      </c>
      <c r="V11" s="31">
        <v>8.400000000000006</v>
      </c>
      <c r="W11" s="31">
        <v>6.700000000000017</v>
      </c>
      <c r="X11" s="12">
        <v>11.7</v>
      </c>
      <c r="Y11" s="12">
        <v>4.2</v>
      </c>
      <c r="Z11" s="12">
        <v>18.2</v>
      </c>
      <c r="AA11" s="35">
        <v>1.899999999999963</v>
      </c>
      <c r="AB11" s="36">
        <v>15.8</v>
      </c>
      <c r="AC11" s="37">
        <f>'[1]Table1'!$L$52</f>
        <v>2.299999999999997</v>
      </c>
      <c r="AD11" s="37">
        <v>21.6</v>
      </c>
      <c r="AE11" s="37">
        <v>5.300000000000011</v>
      </c>
      <c r="AF11" s="12">
        <v>5.7</v>
      </c>
      <c r="AG11" s="12">
        <v>6.200000000000017</v>
      </c>
      <c r="AH11" s="12">
        <v>5.599999999999966</v>
      </c>
      <c r="AI11" s="38">
        <v>2</v>
      </c>
      <c r="AJ11" s="39">
        <v>5.7000000000000455</v>
      </c>
      <c r="AK11" s="12">
        <v>36.89999999999992</v>
      </c>
      <c r="AL11" s="12">
        <v>17.300000000000068</v>
      </c>
      <c r="AM11" s="12">
        <v>422.6</v>
      </c>
      <c r="AN11" s="40">
        <v>86.00000000000011</v>
      </c>
      <c r="AO11" s="41">
        <f>'[2]Table1'!$L$52</f>
        <v>0</v>
      </c>
      <c r="AP11" s="42">
        <v>6.900000000000006</v>
      </c>
      <c r="AQ11" s="12">
        <v>30.6</v>
      </c>
      <c r="AR11" s="12">
        <v>6.100000000000023</v>
      </c>
      <c r="AS11" s="12">
        <v>16.5</v>
      </c>
      <c r="AT11" s="43">
        <v>24.9</v>
      </c>
      <c r="AU11" s="44">
        <v>49.1</v>
      </c>
      <c r="AV11" s="43">
        <v>21.3</v>
      </c>
      <c r="AW11" s="45">
        <v>21.6</v>
      </c>
      <c r="AX11" s="43">
        <v>41.3</v>
      </c>
      <c r="AY11" s="45">
        <v>19.4</v>
      </c>
      <c r="AZ11" s="46">
        <v>150.89999999999998</v>
      </c>
      <c r="BA11" s="47">
        <v>57.5</v>
      </c>
      <c r="BB11" s="42">
        <v>11.599999999999994</v>
      </c>
      <c r="BC11" s="48">
        <v>22.400000000000006</v>
      </c>
      <c r="BD11" s="48">
        <v>15</v>
      </c>
      <c r="BE11" s="42">
        <v>17.700000000000045</v>
      </c>
      <c r="BF11" s="12">
        <v>27.5</v>
      </c>
      <c r="BG11" s="12">
        <v>2.900000000000091</v>
      </c>
      <c r="BH11" s="12">
        <v>96.39999999999986</v>
      </c>
      <c r="BI11" s="12">
        <v>33.39999999999998</v>
      </c>
      <c r="BJ11" s="12">
        <v>46.39999999999998</v>
      </c>
      <c r="BK11" s="49">
        <v>78.10000000000025</v>
      </c>
      <c r="BL11" s="12">
        <v>63.19999999999993</v>
      </c>
      <c r="BM11" s="50">
        <v>26.900000000000006</v>
      </c>
      <c r="BN11" s="51">
        <v>27.299999999999983</v>
      </c>
      <c r="BO11" s="51">
        <v>24</v>
      </c>
      <c r="BP11" s="51">
        <v>39.30000000000001</v>
      </c>
      <c r="BQ11" s="51">
        <v>20.80000000000001</v>
      </c>
      <c r="BR11" s="51">
        <v>4.299999999999898</v>
      </c>
      <c r="BS11" s="51">
        <v>7.900000000000034</v>
      </c>
      <c r="BT11" s="51">
        <v>21.000000000000057</v>
      </c>
      <c r="BU11" s="51">
        <v>12.600000000000023</v>
      </c>
      <c r="BV11" s="51">
        <v>0.9999999999998863</v>
      </c>
      <c r="BW11" s="51">
        <v>17.90000000000009</v>
      </c>
      <c r="BX11" s="51">
        <v>20.5</v>
      </c>
      <c r="BY11" s="52">
        <v>81.72000000000001</v>
      </c>
      <c r="BZ11" s="53">
        <v>2.4799999999999756</v>
      </c>
      <c r="CA11" s="53">
        <v>2.2000000000000455</v>
      </c>
      <c r="CB11" s="53">
        <v>3.1000000000000227</v>
      </c>
      <c r="CC11" s="53">
        <v>22.499999999999943</v>
      </c>
      <c r="CD11" s="53">
        <v>2.7000000000000455</v>
      </c>
      <c r="CE11" s="53">
        <v>15.399999999999977</v>
      </c>
      <c r="CF11" s="53">
        <v>21.199999999999932</v>
      </c>
      <c r="CG11" s="53">
        <v>14.900000000000091</v>
      </c>
      <c r="CH11" s="53">
        <v>2.2999999999999545</v>
      </c>
      <c r="CI11" s="53">
        <v>37.299999999999955</v>
      </c>
      <c r="CJ11" s="53">
        <v>65</v>
      </c>
      <c r="CK11" s="52">
        <v>31</v>
      </c>
      <c r="CL11" s="54">
        <v>2.1999999999999886</v>
      </c>
      <c r="CM11" s="54">
        <v>2.6000000000000227</v>
      </c>
      <c r="CN11" s="53">
        <v>3.1999999999999886</v>
      </c>
      <c r="CO11" s="55">
        <v>27.099999999999966</v>
      </c>
      <c r="CP11" s="54">
        <v>6.000000000000057</v>
      </c>
      <c r="CQ11" s="56">
        <v>23.099999999999966</v>
      </c>
      <c r="CR11" s="54">
        <v>1.8000000000000114</v>
      </c>
      <c r="CS11" s="55">
        <v>23.200000000000045</v>
      </c>
      <c r="CT11" s="55">
        <v>14.899999999999977</v>
      </c>
      <c r="CU11" s="55">
        <v>3.6000000000000227</v>
      </c>
      <c r="CV11" s="55">
        <v>100.39999999999995</v>
      </c>
      <c r="CW11" s="53">
        <f>'[3]Table1'!$L$52</f>
        <v>1</v>
      </c>
      <c r="CX11" s="54">
        <v>2.299999999999983</v>
      </c>
      <c r="CY11" s="56">
        <v>6.700000000000017</v>
      </c>
      <c r="CZ11" s="53">
        <v>6.800000000000011</v>
      </c>
      <c r="DA11" s="59">
        <v>46.30000000000001</v>
      </c>
      <c r="DB11" s="54">
        <v>5.2999999999999545</v>
      </c>
      <c r="DC11" s="56">
        <v>8.800000000000068</v>
      </c>
      <c r="DD11" s="59">
        <v>50.60000000000002</v>
      </c>
      <c r="DE11" s="59">
        <v>-1.1000000000000227</v>
      </c>
      <c r="DF11" s="58">
        <v>31.700000000000045</v>
      </c>
      <c r="DG11" s="42">
        <v>43.29999999999984</v>
      </c>
      <c r="DH11" s="42">
        <v>45.39999999999998</v>
      </c>
    </row>
    <row r="12" spans="2:112" ht="14.25">
      <c r="B12" t="s">
        <v>23</v>
      </c>
      <c r="D12" s="31">
        <v>14</v>
      </c>
      <c r="E12" s="31">
        <v>18.6</v>
      </c>
      <c r="F12" s="31">
        <v>19.6</v>
      </c>
      <c r="G12" s="31">
        <v>141.1</v>
      </c>
      <c r="H12" s="31">
        <v>23.3</v>
      </c>
      <c r="I12" s="31">
        <v>37.3</v>
      </c>
      <c r="J12" s="31">
        <v>31.8</v>
      </c>
      <c r="K12" s="31">
        <v>22.8</v>
      </c>
      <c r="L12" s="31">
        <v>51.5</v>
      </c>
      <c r="M12" s="31">
        <v>32.1</v>
      </c>
      <c r="N12" s="31">
        <v>25.3</v>
      </c>
      <c r="O12" s="31">
        <v>39.7</v>
      </c>
      <c r="P12" s="31">
        <v>62</v>
      </c>
      <c r="Q12" s="32">
        <v>85.9</v>
      </c>
      <c r="R12" s="33">
        <v>38.5</v>
      </c>
      <c r="S12" s="31">
        <v>62.1</v>
      </c>
      <c r="T12" s="34">
        <v>58.4</v>
      </c>
      <c r="U12" s="31">
        <v>39.1</v>
      </c>
      <c r="V12" s="31">
        <v>31.7</v>
      </c>
      <c r="W12" s="31">
        <v>33.19999999999993</v>
      </c>
      <c r="X12" s="12">
        <v>-14.1</v>
      </c>
      <c r="Y12" s="12">
        <v>37.99999999999994</v>
      </c>
      <c r="Z12" s="12">
        <v>50.80000000000007</v>
      </c>
      <c r="AA12" s="35">
        <v>20.4</v>
      </c>
      <c r="AB12" s="36">
        <v>35.6</v>
      </c>
      <c r="AC12" s="37">
        <f>'[1]Table1'!$L$62</f>
        <v>28.000000000000004</v>
      </c>
      <c r="AD12" s="37">
        <v>59.03</v>
      </c>
      <c r="AE12" s="37">
        <v>70.37</v>
      </c>
      <c r="AF12" s="12">
        <v>37</v>
      </c>
      <c r="AG12" s="12">
        <v>34.4</v>
      </c>
      <c r="AH12" s="12">
        <v>47.7</v>
      </c>
      <c r="AI12" s="38">
        <v>39.3</v>
      </c>
      <c r="AJ12" s="39">
        <v>20.7</v>
      </c>
      <c r="AK12" s="12">
        <v>30.8</v>
      </c>
      <c r="AL12" s="12">
        <v>39.30000000000007</v>
      </c>
      <c r="AM12" s="12">
        <v>35.1</v>
      </c>
      <c r="AN12" s="40">
        <v>42.6</v>
      </c>
      <c r="AO12" s="41">
        <f>'[2]Table1'!$L$62</f>
        <v>20.7</v>
      </c>
      <c r="AP12" s="42">
        <v>22</v>
      </c>
      <c r="AQ12" s="12">
        <v>36.3</v>
      </c>
      <c r="AR12" s="12">
        <v>27.6</v>
      </c>
      <c r="AS12" s="12">
        <v>23.6</v>
      </c>
      <c r="AT12" s="43">
        <v>32.8</v>
      </c>
      <c r="AU12" s="44">
        <v>38.6</v>
      </c>
      <c r="AV12" s="43">
        <v>25.3</v>
      </c>
      <c r="AW12" s="45">
        <v>43.1</v>
      </c>
      <c r="AX12" s="43">
        <v>25.6</v>
      </c>
      <c r="AY12" s="45">
        <v>43.4</v>
      </c>
      <c r="AZ12" s="46">
        <v>148.10000000000002</v>
      </c>
      <c r="BA12" s="47">
        <v>19.5</v>
      </c>
      <c r="BB12" s="42">
        <v>39.89999999999999</v>
      </c>
      <c r="BC12" s="48">
        <v>37.7</v>
      </c>
      <c r="BD12" s="48">
        <v>92.00000000000003</v>
      </c>
      <c r="BE12" s="48">
        <v>19.99999999999997</v>
      </c>
      <c r="BF12" s="12">
        <v>35.099999999999994</v>
      </c>
      <c r="BG12" s="12">
        <v>31.19999999999999</v>
      </c>
      <c r="BH12" s="12">
        <v>40.10000000000002</v>
      </c>
      <c r="BI12" s="12">
        <v>48.400000000000034</v>
      </c>
      <c r="BJ12" s="12">
        <v>41.89999999999992</v>
      </c>
      <c r="BK12" s="49">
        <v>42</v>
      </c>
      <c r="BL12" s="12">
        <v>78.50000000000011</v>
      </c>
      <c r="BM12" s="50">
        <v>41.4</v>
      </c>
      <c r="BN12" s="51">
        <v>35.1</v>
      </c>
      <c r="BO12" s="51">
        <v>50.000000000000014</v>
      </c>
      <c r="BP12" s="51">
        <v>27.200000000000003</v>
      </c>
      <c r="BQ12" s="51">
        <v>32.30000000000001</v>
      </c>
      <c r="BR12" s="51">
        <v>71.69999999999996</v>
      </c>
      <c r="BS12" s="51">
        <v>37.5</v>
      </c>
      <c r="BT12" s="51">
        <v>32.00000000000006</v>
      </c>
      <c r="BU12" s="51">
        <v>49.39999999999998</v>
      </c>
      <c r="BV12" s="51">
        <v>40.60000000000002</v>
      </c>
      <c r="BW12" s="51">
        <v>36.499999999999886</v>
      </c>
      <c r="BX12" s="51">
        <v>61.70000000000016</v>
      </c>
      <c r="BY12" s="52">
        <v>50.30000000000001</v>
      </c>
      <c r="BZ12" s="53">
        <v>30.999999999999986</v>
      </c>
      <c r="CA12" s="53">
        <v>40.39999999999999</v>
      </c>
      <c r="CB12" s="53">
        <v>28.100000000000023</v>
      </c>
      <c r="CC12" s="53">
        <v>65.6</v>
      </c>
      <c r="CD12" s="53">
        <v>41.19999999999996</v>
      </c>
      <c r="CE12" s="53">
        <v>47.00000000000006</v>
      </c>
      <c r="CF12" s="53">
        <v>135.7</v>
      </c>
      <c r="CG12" s="53">
        <v>37.60000000000008</v>
      </c>
      <c r="CH12" s="53">
        <v>45.19999999999993</v>
      </c>
      <c r="CI12" s="53">
        <v>37.89999999999998</v>
      </c>
      <c r="CJ12" s="53">
        <v>58.19999999999993</v>
      </c>
      <c r="CK12" s="52">
        <v>39.699999999999996</v>
      </c>
      <c r="CL12" s="54">
        <v>20.500000000000007</v>
      </c>
      <c r="CM12" s="54">
        <v>41.5</v>
      </c>
      <c r="CN12" s="53">
        <v>30.40000000000002</v>
      </c>
      <c r="CO12" s="55">
        <v>34.599999999999966</v>
      </c>
      <c r="CP12" s="54">
        <v>41.29999999999998</v>
      </c>
      <c r="CQ12" s="56">
        <v>54.400000000000006</v>
      </c>
      <c r="CR12" s="54">
        <v>56</v>
      </c>
      <c r="CS12" s="55">
        <v>52.099999999999966</v>
      </c>
      <c r="CT12" s="55">
        <v>37.30000000000001</v>
      </c>
      <c r="CU12" s="55">
        <v>30.100000000000023</v>
      </c>
      <c r="CV12" s="55">
        <v>98</v>
      </c>
      <c r="CW12" s="53">
        <f>'[3]Table1'!$L$62</f>
        <v>36.5</v>
      </c>
      <c r="CX12" s="54">
        <v>28</v>
      </c>
      <c r="CY12" s="56">
        <v>55.599999999999994</v>
      </c>
      <c r="CZ12" s="53">
        <v>60.80000000000004</v>
      </c>
      <c r="DA12" s="59">
        <v>27.69999999999999</v>
      </c>
      <c r="DB12" s="54">
        <v>46.400000000000034</v>
      </c>
      <c r="DC12" s="56">
        <v>37.49999999999994</v>
      </c>
      <c r="DD12" s="59">
        <v>30.80000000000001</v>
      </c>
      <c r="DE12" s="59">
        <v>73.5</v>
      </c>
      <c r="DF12" s="58">
        <v>39.40000000000009</v>
      </c>
      <c r="DG12" s="42">
        <v>30.899999999999864</v>
      </c>
      <c r="DH12" s="42">
        <v>93.59999999999997</v>
      </c>
    </row>
    <row r="13" spans="1:112" ht="15">
      <c r="A13" s="1" t="s">
        <v>24</v>
      </c>
      <c r="B13" s="1"/>
      <c r="C13" s="1"/>
      <c r="D13" s="18">
        <v>2</v>
      </c>
      <c r="E13" s="18">
        <v>143.6</v>
      </c>
      <c r="F13" s="18">
        <v>173.6</v>
      </c>
      <c r="G13" s="18">
        <v>239.4</v>
      </c>
      <c r="H13" s="18">
        <v>263.6</v>
      </c>
      <c r="I13" s="18">
        <v>215.2</v>
      </c>
      <c r="J13" s="18">
        <v>270.4</v>
      </c>
      <c r="K13" s="18">
        <v>264.5</v>
      </c>
      <c r="L13" s="18">
        <v>231.7000000000005</v>
      </c>
      <c r="M13" s="18">
        <v>269.19999999999936</v>
      </c>
      <c r="N13" s="18">
        <v>275.6</v>
      </c>
      <c r="O13" s="18">
        <v>243</v>
      </c>
      <c r="P13" s="18">
        <v>388.9</v>
      </c>
      <c r="Q13" s="19">
        <v>189.8</v>
      </c>
      <c r="R13" s="20">
        <v>204.4</v>
      </c>
      <c r="S13" s="18">
        <v>368.1</v>
      </c>
      <c r="T13" s="18">
        <v>132.3</v>
      </c>
      <c r="U13" s="18">
        <v>274.7</v>
      </c>
      <c r="V13" s="18">
        <v>310.6</v>
      </c>
      <c r="W13" s="18">
        <v>281.4</v>
      </c>
      <c r="X13" s="18">
        <v>712.4</v>
      </c>
      <c r="Y13" s="18">
        <v>316.8</v>
      </c>
      <c r="Z13" s="18">
        <v>384.5</v>
      </c>
      <c r="AA13" s="18">
        <v>439.7</v>
      </c>
      <c r="AB13" s="22">
        <v>764.3</v>
      </c>
      <c r="AC13" s="21">
        <f aca="true" t="shared" si="5" ref="AC13:BQ13">SUM(AC14:AC20)</f>
        <v>378.7</v>
      </c>
      <c r="AD13" s="21">
        <f t="shared" si="5"/>
        <v>490.5</v>
      </c>
      <c r="AE13" s="21">
        <f t="shared" si="5"/>
        <v>403.6</v>
      </c>
      <c r="AF13" s="21">
        <f t="shared" si="5"/>
        <v>494.2</v>
      </c>
      <c r="AG13" s="21">
        <f t="shared" si="5"/>
        <v>538.1</v>
      </c>
      <c r="AH13" s="21">
        <f t="shared" si="5"/>
        <v>397.09999999999997</v>
      </c>
      <c r="AI13" s="21">
        <f t="shared" si="5"/>
        <v>512.5</v>
      </c>
      <c r="AJ13" s="21">
        <f t="shared" si="5"/>
        <v>370</v>
      </c>
      <c r="AK13" s="21">
        <f t="shared" si="5"/>
        <v>404.19999999999976</v>
      </c>
      <c r="AL13" s="21">
        <f t="shared" si="5"/>
        <v>436.8000000000003</v>
      </c>
      <c r="AM13" s="21">
        <f t="shared" si="5"/>
        <v>385</v>
      </c>
      <c r="AN13" s="21">
        <f t="shared" si="5"/>
        <v>600.2</v>
      </c>
      <c r="AO13" s="23">
        <f t="shared" si="5"/>
        <v>301.9</v>
      </c>
      <c r="AP13" s="24">
        <f t="shared" si="5"/>
        <v>402.09999999999997</v>
      </c>
      <c r="AQ13" s="24">
        <f t="shared" si="5"/>
        <v>432.29999999999995</v>
      </c>
      <c r="AR13" s="24">
        <f t="shared" si="5"/>
        <v>479.3</v>
      </c>
      <c r="AS13" s="24">
        <f t="shared" si="5"/>
        <v>415.5</v>
      </c>
      <c r="AT13" s="60">
        <f t="shared" si="5"/>
        <v>437.6000000000001</v>
      </c>
      <c r="AU13" s="60">
        <f t="shared" si="5"/>
        <v>486.5</v>
      </c>
      <c r="AV13" s="60">
        <f t="shared" si="5"/>
        <v>407.29999999999995</v>
      </c>
      <c r="AW13" s="60">
        <f t="shared" si="5"/>
        <v>424.80000000000024</v>
      </c>
      <c r="AX13" s="60">
        <f t="shared" si="5"/>
        <v>475</v>
      </c>
      <c r="AY13" s="60">
        <f t="shared" si="5"/>
        <v>417.5999999999998</v>
      </c>
      <c r="AZ13" s="60">
        <f t="shared" si="5"/>
        <v>717.1000000000004</v>
      </c>
      <c r="BA13" s="26">
        <f t="shared" si="5"/>
        <v>333.9</v>
      </c>
      <c r="BB13" s="27">
        <f t="shared" si="5"/>
        <v>424.50000000000006</v>
      </c>
      <c r="BC13" s="27">
        <f t="shared" si="5"/>
        <v>444.49999999999994</v>
      </c>
      <c r="BD13" s="27">
        <f t="shared" si="5"/>
        <v>535</v>
      </c>
      <c r="BE13" s="27">
        <f t="shared" si="5"/>
        <v>452.9</v>
      </c>
      <c r="BF13" s="27">
        <f t="shared" si="5"/>
        <v>454.2000000000001</v>
      </c>
      <c r="BG13" s="27">
        <f t="shared" si="5"/>
        <v>494.09999999999974</v>
      </c>
      <c r="BH13" s="27">
        <f t="shared" si="5"/>
        <v>386.90000000000003</v>
      </c>
      <c r="BI13" s="27">
        <f t="shared" si="5"/>
        <v>404.6000000000003</v>
      </c>
      <c r="BJ13" s="27">
        <f t="shared" si="5"/>
        <v>436.6</v>
      </c>
      <c r="BK13" s="27">
        <f t="shared" si="5"/>
        <v>474</v>
      </c>
      <c r="BL13" s="27">
        <f t="shared" si="5"/>
        <v>639.0999999999997</v>
      </c>
      <c r="BM13" s="28">
        <f t="shared" si="5"/>
        <v>317.2</v>
      </c>
      <c r="BN13" s="28">
        <f t="shared" si="5"/>
        <v>453.6</v>
      </c>
      <c r="BO13" s="28">
        <f t="shared" si="5"/>
        <v>460.80000000000007</v>
      </c>
      <c r="BP13" s="28">
        <f t="shared" si="5"/>
        <v>628.4000000000001</v>
      </c>
      <c r="BQ13" s="28">
        <f t="shared" si="5"/>
        <v>431.29999999999995</v>
      </c>
      <c r="BR13" s="28">
        <v>396.59999999999985</v>
      </c>
      <c r="BS13" s="28">
        <v>493.0000000000001</v>
      </c>
      <c r="BT13" s="28">
        <v>489.1</v>
      </c>
      <c r="BU13" s="28">
        <v>425.2999999999997</v>
      </c>
      <c r="BV13" s="28">
        <v>544.8000000000003</v>
      </c>
      <c r="BW13" s="28">
        <v>443.39999999999975</v>
      </c>
      <c r="BX13" s="28">
        <v>703.1</v>
      </c>
      <c r="BY13" s="29">
        <v>416.79999999999995</v>
      </c>
      <c r="BZ13" s="30">
        <v>481.9999999999999</v>
      </c>
      <c r="CA13" s="30">
        <v>475.9</v>
      </c>
      <c r="CB13" s="30">
        <v>560.4000000000001</v>
      </c>
      <c r="CC13" s="30">
        <v>499.7000000000001</v>
      </c>
      <c r="CD13" s="30">
        <v>471.19999999999993</v>
      </c>
      <c r="CE13" s="30">
        <v>612.1000000000001</v>
      </c>
      <c r="CF13" s="30">
        <v>565.2999999999997</v>
      </c>
      <c r="CG13" s="30">
        <v>569.4000000000002</v>
      </c>
      <c r="CH13" s="30">
        <v>603.0999999999999</v>
      </c>
      <c r="CI13" s="30">
        <v>456.29999999999984</v>
      </c>
      <c r="CJ13" s="30">
        <v>783.5000000000003</v>
      </c>
      <c r="CK13" s="29">
        <f>SUM(CK14:CK20)</f>
        <v>478.4</v>
      </c>
      <c r="CL13" s="30">
        <f>SUM(CL14:CL20)</f>
        <v>448.70000000000005</v>
      </c>
      <c r="CM13" s="30">
        <f>SUM(CM14:CM20)</f>
        <v>449.70000000000005</v>
      </c>
      <c r="CN13" s="30">
        <f>SUM(CN14:CN20)</f>
        <v>548.6999999999999</v>
      </c>
      <c r="CO13" s="30">
        <f>SUM(CO14:CO20)</f>
        <v>479.90000000000003</v>
      </c>
      <c r="CP13" s="61">
        <v>530.5</v>
      </c>
      <c r="CQ13" s="30">
        <v>507.99999999999983</v>
      </c>
      <c r="CR13" s="30">
        <f aca="true" t="shared" si="6" ref="CR13:CW13">SUM(CR14:CR20)</f>
        <v>492.30000000000007</v>
      </c>
      <c r="CS13" s="30">
        <f t="shared" si="6"/>
        <v>561.2</v>
      </c>
      <c r="CT13" s="30">
        <f t="shared" si="6"/>
        <v>683.7</v>
      </c>
      <c r="CU13" s="30">
        <f t="shared" si="6"/>
        <v>564.8000000000003</v>
      </c>
      <c r="CV13" s="30">
        <f t="shared" si="6"/>
        <v>977.1999999999997</v>
      </c>
      <c r="CW13" s="30">
        <f t="shared" si="6"/>
        <v>452.09999999999997</v>
      </c>
      <c r="CX13" s="30">
        <f>SUM(CX14:CX20)</f>
        <v>599.3</v>
      </c>
      <c r="CY13" s="30">
        <f>SUM(CY14:CY20)</f>
        <v>619</v>
      </c>
      <c r="CZ13" s="30">
        <f>SUM(CZ14:CZ20)</f>
        <v>623.4000000000001</v>
      </c>
      <c r="DA13" s="30">
        <v>622.5</v>
      </c>
      <c r="DB13" s="61">
        <v>616.1000000000001</v>
      </c>
      <c r="DC13" s="30">
        <f aca="true" t="shared" si="7" ref="DC13:DH13">SUM(DC14:DC20)</f>
        <v>731.6999999999998</v>
      </c>
      <c r="DD13" s="30">
        <f t="shared" si="7"/>
        <v>542.6999999999999</v>
      </c>
      <c r="DE13" s="30">
        <f t="shared" si="7"/>
        <v>608.7999999999998</v>
      </c>
      <c r="DF13" s="30">
        <f t="shared" si="7"/>
        <v>687.7000000000003</v>
      </c>
      <c r="DG13" s="30">
        <f t="shared" si="7"/>
        <v>656.1</v>
      </c>
      <c r="DH13" s="30">
        <f t="shared" si="7"/>
        <v>939.6</v>
      </c>
    </row>
    <row r="14" spans="2:112" ht="14.25">
      <c r="B14" t="s">
        <v>25</v>
      </c>
      <c r="D14" s="31">
        <v>21</v>
      </c>
      <c r="E14" s="31">
        <v>35</v>
      </c>
      <c r="F14" s="31">
        <v>41.7</v>
      </c>
      <c r="G14" s="31">
        <v>44.3</v>
      </c>
      <c r="H14" s="31">
        <v>42.9</v>
      </c>
      <c r="I14" s="31">
        <v>44.5</v>
      </c>
      <c r="J14" s="31">
        <v>48</v>
      </c>
      <c r="K14" s="31">
        <v>49.3</v>
      </c>
      <c r="L14" s="31">
        <v>45.7</v>
      </c>
      <c r="M14" s="31">
        <v>48.59999999999991</v>
      </c>
      <c r="N14" s="31">
        <v>49.9</v>
      </c>
      <c r="O14" s="31">
        <v>46.2</v>
      </c>
      <c r="P14" s="31">
        <v>67.19999999999993</v>
      </c>
      <c r="Q14" s="32">
        <v>43.2</v>
      </c>
      <c r="R14" s="33">
        <v>46.7</v>
      </c>
      <c r="S14" s="31">
        <v>55.9</v>
      </c>
      <c r="T14" s="34">
        <v>50.6</v>
      </c>
      <c r="U14" s="31">
        <v>51.1</v>
      </c>
      <c r="V14" s="31">
        <v>54.2</v>
      </c>
      <c r="W14" s="31">
        <v>50.4</v>
      </c>
      <c r="X14" s="12">
        <v>54.1</v>
      </c>
      <c r="Y14" s="12">
        <v>55.2</v>
      </c>
      <c r="Z14" s="12">
        <v>54.50000000000006</v>
      </c>
      <c r="AA14" s="35">
        <v>70.39999999999986</v>
      </c>
      <c r="AB14" s="36">
        <v>110.6</v>
      </c>
      <c r="AC14" s="37">
        <f>'[1]Table2'!$L$9</f>
        <v>93</v>
      </c>
      <c r="AD14" s="37">
        <v>68.3</v>
      </c>
      <c r="AE14" s="37">
        <v>71.9</v>
      </c>
      <c r="AF14" s="12">
        <v>80.4</v>
      </c>
      <c r="AG14" s="12">
        <v>85.1</v>
      </c>
      <c r="AH14" s="12">
        <v>90.4</v>
      </c>
      <c r="AI14" s="38">
        <v>86</v>
      </c>
      <c r="AJ14" s="39">
        <v>85.5</v>
      </c>
      <c r="AK14" s="12">
        <v>80.9</v>
      </c>
      <c r="AL14" s="12">
        <v>79.5</v>
      </c>
      <c r="AM14" s="12">
        <v>81.5</v>
      </c>
      <c r="AN14" s="62">
        <v>105.6</v>
      </c>
      <c r="AO14" s="41">
        <f>'[2]Table2'!$L$9</f>
        <v>84.80000000000001</v>
      </c>
      <c r="AP14" s="42">
        <v>80.6</v>
      </c>
      <c r="AQ14" s="12">
        <v>82.8</v>
      </c>
      <c r="AR14" s="12">
        <v>90.1</v>
      </c>
      <c r="AS14" s="12">
        <v>84.50000000000006</v>
      </c>
      <c r="AT14" s="43">
        <v>85.7</v>
      </c>
      <c r="AU14" s="44">
        <v>84.9</v>
      </c>
      <c r="AV14" s="43">
        <v>84.8</v>
      </c>
      <c r="AW14" s="45">
        <v>81.10000000000014</v>
      </c>
      <c r="AX14" s="43">
        <v>83</v>
      </c>
      <c r="AY14" s="45">
        <v>87.69999999999993</v>
      </c>
      <c r="AZ14" s="46">
        <v>118.29999999999995</v>
      </c>
      <c r="BA14" s="47">
        <v>83.2</v>
      </c>
      <c r="BB14" s="42">
        <v>84.89999999999999</v>
      </c>
      <c r="BC14" s="48">
        <v>94.70000000000002</v>
      </c>
      <c r="BD14" s="48">
        <v>92.69999999999999</v>
      </c>
      <c r="BE14" s="42">
        <v>87.89999999999998</v>
      </c>
      <c r="BF14" s="12">
        <v>107.20000000000005</v>
      </c>
      <c r="BG14" s="12">
        <v>90.49999999999989</v>
      </c>
      <c r="BH14" s="12">
        <v>87.80000000000007</v>
      </c>
      <c r="BI14" s="12">
        <v>89.40000000000009</v>
      </c>
      <c r="BJ14" s="12">
        <v>84.79999999999995</v>
      </c>
      <c r="BK14" s="49">
        <v>95.5</v>
      </c>
      <c r="BL14" s="12">
        <v>121.60000000000002</v>
      </c>
      <c r="BM14" s="50">
        <v>84.7</v>
      </c>
      <c r="BN14" s="51">
        <v>88.39999999999999</v>
      </c>
      <c r="BO14" s="51">
        <v>91.4</v>
      </c>
      <c r="BP14" s="51">
        <v>97.90000000000003</v>
      </c>
      <c r="BQ14" s="51">
        <v>108.49999999999994</v>
      </c>
      <c r="BR14" s="51">
        <v>93.80000000000007</v>
      </c>
      <c r="BS14" s="51">
        <v>91.79999999999995</v>
      </c>
      <c r="BT14" s="51">
        <v>91.5</v>
      </c>
      <c r="BU14" s="51">
        <v>87.60000000000002</v>
      </c>
      <c r="BV14" s="51">
        <v>88</v>
      </c>
      <c r="BW14" s="51">
        <v>92.79999999999995</v>
      </c>
      <c r="BX14" s="51">
        <v>119.80000000000007</v>
      </c>
      <c r="BY14" s="52">
        <v>84.60000000000001</v>
      </c>
      <c r="BZ14" s="53">
        <v>88.59999999999998</v>
      </c>
      <c r="CA14" s="53">
        <v>95</v>
      </c>
      <c r="CB14" s="53">
        <v>99.90000000000003</v>
      </c>
      <c r="CC14" s="53">
        <v>94.10000000000002</v>
      </c>
      <c r="CD14" s="53">
        <v>97.39999999999998</v>
      </c>
      <c r="CE14" s="53">
        <v>95.69999999999993</v>
      </c>
      <c r="CF14" s="53">
        <v>98.70000000000005</v>
      </c>
      <c r="CG14" s="53">
        <v>101.70000000000005</v>
      </c>
      <c r="CH14" s="53">
        <v>107.39999999999998</v>
      </c>
      <c r="CI14" s="53">
        <v>102.29999999999984</v>
      </c>
      <c r="CJ14" s="53">
        <v>137.20000000000027</v>
      </c>
      <c r="CK14" s="52">
        <v>97.6</v>
      </c>
      <c r="CL14" s="54">
        <v>101.6</v>
      </c>
      <c r="CM14" s="54">
        <v>109.50000000000006</v>
      </c>
      <c r="CN14" s="53">
        <v>114.89999999999992</v>
      </c>
      <c r="CO14" s="55">
        <v>113.19999999999999</v>
      </c>
      <c r="CP14" s="54">
        <v>109.00000000000011</v>
      </c>
      <c r="CQ14" s="56">
        <v>112.09999999999991</v>
      </c>
      <c r="CR14" s="54">
        <v>117.20000000000005</v>
      </c>
      <c r="CS14" s="55">
        <v>113.19999999999993</v>
      </c>
      <c r="CT14" s="55">
        <v>114.5</v>
      </c>
      <c r="CU14" s="55">
        <v>133.10000000000014</v>
      </c>
      <c r="CV14" s="55">
        <v>159.19999999999982</v>
      </c>
      <c r="CW14" s="53">
        <f>'[3]Table2'!$L$9</f>
        <v>116.3</v>
      </c>
      <c r="CX14" s="54">
        <v>117.2</v>
      </c>
      <c r="CY14" s="56">
        <v>121.89999999999998</v>
      </c>
      <c r="CZ14" s="53">
        <v>131.90000000000003</v>
      </c>
      <c r="DA14" s="53">
        <v>123.69999999999999</v>
      </c>
      <c r="DB14" s="54">
        <v>129</v>
      </c>
      <c r="DC14" s="56">
        <v>131</v>
      </c>
      <c r="DD14" s="53">
        <v>120.5</v>
      </c>
      <c r="DE14" s="53">
        <v>122.09999999999991</v>
      </c>
      <c r="DF14" s="58">
        <v>118.79999999999995</v>
      </c>
      <c r="DG14" s="42">
        <v>123.30000000000018</v>
      </c>
      <c r="DH14" s="42">
        <v>166.20000000000005</v>
      </c>
    </row>
    <row r="15" spans="2:112" ht="14.25">
      <c r="B15" t="s">
        <v>26</v>
      </c>
      <c r="D15" s="31">
        <v>22</v>
      </c>
      <c r="E15" s="31">
        <v>24.1</v>
      </c>
      <c r="F15" s="31">
        <v>39.2</v>
      </c>
      <c r="G15" s="31">
        <v>66.8</v>
      </c>
      <c r="H15" s="31">
        <v>91</v>
      </c>
      <c r="I15" s="31">
        <v>50.7</v>
      </c>
      <c r="J15" s="31">
        <v>81.9</v>
      </c>
      <c r="K15" s="31">
        <v>58.9</v>
      </c>
      <c r="L15" s="31">
        <v>62.5</v>
      </c>
      <c r="M15" s="31">
        <v>60.5</v>
      </c>
      <c r="N15" s="31">
        <v>82.30000000000007</v>
      </c>
      <c r="O15" s="31">
        <v>53.499999999999886</v>
      </c>
      <c r="P15" s="31">
        <v>115.2</v>
      </c>
      <c r="Q15" s="32">
        <v>32.2</v>
      </c>
      <c r="R15" s="33">
        <v>38.8</v>
      </c>
      <c r="S15" s="31">
        <v>167.7</v>
      </c>
      <c r="T15" s="34">
        <v>-43.6</v>
      </c>
      <c r="U15" s="31">
        <v>89.3</v>
      </c>
      <c r="V15" s="31">
        <v>108.9</v>
      </c>
      <c r="W15" s="31">
        <v>61.1</v>
      </c>
      <c r="X15" s="12">
        <v>545.8</v>
      </c>
      <c r="Y15" s="12">
        <v>130.7</v>
      </c>
      <c r="Z15" s="12">
        <v>160.8</v>
      </c>
      <c r="AA15" s="35">
        <v>161</v>
      </c>
      <c r="AB15" s="36">
        <v>138.1</v>
      </c>
      <c r="AC15" s="37">
        <f>'[1]Table2'!$L$14</f>
        <v>134.7</v>
      </c>
      <c r="AD15" s="37">
        <v>199.1</v>
      </c>
      <c r="AE15" s="37">
        <v>147.4</v>
      </c>
      <c r="AF15" s="12">
        <v>196.7</v>
      </c>
      <c r="AG15" s="12">
        <v>212.4</v>
      </c>
      <c r="AH15" s="12">
        <v>101.4</v>
      </c>
      <c r="AI15" s="38">
        <v>149.9</v>
      </c>
      <c r="AJ15" s="39">
        <v>118.4</v>
      </c>
      <c r="AK15" s="12">
        <v>86.39999999999986</v>
      </c>
      <c r="AL15" s="12">
        <v>85.30000000000018</v>
      </c>
      <c r="AM15" s="12">
        <v>67.3</v>
      </c>
      <c r="AN15" s="62">
        <v>107.4</v>
      </c>
      <c r="AO15" s="41">
        <f>'[2]Table2'!$L$14</f>
        <v>39.5</v>
      </c>
      <c r="AP15" s="42">
        <v>78.6</v>
      </c>
      <c r="AQ15" s="12">
        <v>88.8</v>
      </c>
      <c r="AR15" s="12">
        <v>93</v>
      </c>
      <c r="AS15" s="12">
        <v>90.7</v>
      </c>
      <c r="AT15" s="43">
        <v>89.4</v>
      </c>
      <c r="AU15" s="44">
        <v>106.2</v>
      </c>
      <c r="AV15" s="43">
        <v>71.69999999999993</v>
      </c>
      <c r="AW15" s="45">
        <v>82</v>
      </c>
      <c r="AX15" s="43">
        <v>88.30000000000007</v>
      </c>
      <c r="AY15" s="45">
        <v>75.89999999999986</v>
      </c>
      <c r="AZ15" s="46">
        <v>201.10000000000014</v>
      </c>
      <c r="BA15" s="47">
        <v>37.2</v>
      </c>
      <c r="BB15" s="42">
        <v>67.10000000000001</v>
      </c>
      <c r="BC15" s="48">
        <v>83.19999999999999</v>
      </c>
      <c r="BD15" s="48">
        <v>107.69999999999999</v>
      </c>
      <c r="BE15" s="42">
        <v>98.10000000000002</v>
      </c>
      <c r="BF15" s="12">
        <v>82.39999999999998</v>
      </c>
      <c r="BG15" s="12">
        <v>113.59999999999997</v>
      </c>
      <c r="BH15" s="12">
        <v>79.40000000000009</v>
      </c>
      <c r="BI15" s="12">
        <v>93</v>
      </c>
      <c r="BJ15" s="12">
        <v>92.5</v>
      </c>
      <c r="BK15" s="49">
        <v>120.39999999999998</v>
      </c>
      <c r="BL15" s="12">
        <v>163.9999999999999</v>
      </c>
      <c r="BM15" s="50">
        <v>57.5</v>
      </c>
      <c r="BN15" s="51">
        <v>82.9</v>
      </c>
      <c r="BO15" s="51">
        <v>98.9</v>
      </c>
      <c r="BP15" s="51">
        <v>107.30000000000001</v>
      </c>
      <c r="BQ15" s="51">
        <v>102.5</v>
      </c>
      <c r="BR15" s="51">
        <v>89.69999999999993</v>
      </c>
      <c r="BS15" s="51">
        <v>109.40000000000009</v>
      </c>
      <c r="BT15" s="51">
        <v>111.39999999999998</v>
      </c>
      <c r="BU15" s="51">
        <v>84.89999999999998</v>
      </c>
      <c r="BV15" s="51">
        <v>97.40000000000009</v>
      </c>
      <c r="BW15" s="51">
        <v>103.69999999999982</v>
      </c>
      <c r="BX15" s="51">
        <v>165.4000000000001</v>
      </c>
      <c r="BY15" s="52">
        <v>59.9</v>
      </c>
      <c r="BZ15" s="53">
        <v>104</v>
      </c>
      <c r="CA15" s="53">
        <v>134.79999999999998</v>
      </c>
      <c r="CB15" s="53">
        <v>115.5</v>
      </c>
      <c r="CC15" s="53">
        <v>120.69999999999999</v>
      </c>
      <c r="CD15" s="53">
        <v>106.89999999999998</v>
      </c>
      <c r="CE15" s="53">
        <v>112.50000000000011</v>
      </c>
      <c r="CF15" s="53">
        <v>115.60000000000002</v>
      </c>
      <c r="CG15" s="53">
        <v>119.19999999999982</v>
      </c>
      <c r="CH15" s="53">
        <v>88.80000000000018</v>
      </c>
      <c r="CI15" s="53">
        <v>63.59999999999991</v>
      </c>
      <c r="CJ15" s="53">
        <v>156.29999999999995</v>
      </c>
      <c r="CK15" s="52">
        <v>35</v>
      </c>
      <c r="CL15" s="54">
        <v>55.2</v>
      </c>
      <c r="CM15" s="54">
        <v>70.7</v>
      </c>
      <c r="CN15" s="53">
        <v>71.99999999999997</v>
      </c>
      <c r="CO15" s="55">
        <v>74.80000000000001</v>
      </c>
      <c r="CP15" s="54">
        <v>68.40000000000003</v>
      </c>
      <c r="CQ15" s="56">
        <v>87.30000000000001</v>
      </c>
      <c r="CR15" s="54">
        <v>86.89999999999992</v>
      </c>
      <c r="CS15" s="55">
        <v>93.70000000000005</v>
      </c>
      <c r="CT15" s="55">
        <v>95.10000000000002</v>
      </c>
      <c r="CU15" s="55">
        <v>102.19999999999993</v>
      </c>
      <c r="CV15" s="55">
        <v>169.60000000000002</v>
      </c>
      <c r="CW15" s="53">
        <f>'[3]Table2'!$L$14</f>
        <v>55.599999999999994</v>
      </c>
      <c r="CX15" s="54">
        <v>92.70000000000002</v>
      </c>
      <c r="CY15" s="56">
        <v>73.89999999999998</v>
      </c>
      <c r="CZ15" s="53">
        <v>96.69999999999999</v>
      </c>
      <c r="DA15" s="53">
        <v>89</v>
      </c>
      <c r="DB15" s="54">
        <v>102.30000000000007</v>
      </c>
      <c r="DC15" s="56">
        <v>112.5</v>
      </c>
      <c r="DD15" s="53">
        <v>85.39999999999998</v>
      </c>
      <c r="DE15" s="53">
        <v>95.89999999999998</v>
      </c>
      <c r="DF15" s="58">
        <v>91.60000000000002</v>
      </c>
      <c r="DG15" s="42">
        <v>85.60000000000002</v>
      </c>
      <c r="DH15" s="42">
        <v>162.39999999999986</v>
      </c>
    </row>
    <row r="16" spans="2:112" ht="14.25">
      <c r="B16" t="s">
        <v>27</v>
      </c>
      <c r="D16" s="31">
        <v>24</v>
      </c>
      <c r="E16" s="31">
        <v>6.3</v>
      </c>
      <c r="F16" s="31">
        <v>10.8</v>
      </c>
      <c r="G16" s="31">
        <v>10</v>
      </c>
      <c r="H16" s="31">
        <v>7.8</v>
      </c>
      <c r="I16" s="31">
        <v>4.6</v>
      </c>
      <c r="J16" s="31">
        <v>9.8</v>
      </c>
      <c r="K16" s="31">
        <v>9.5</v>
      </c>
      <c r="L16" s="31">
        <v>9.3</v>
      </c>
      <c r="M16" s="31">
        <v>7.300000000000011</v>
      </c>
      <c r="N16" s="31">
        <v>6.3999999999999915</v>
      </c>
      <c r="O16" s="31">
        <v>6.900000000000006</v>
      </c>
      <c r="P16" s="31">
        <v>16.5</v>
      </c>
      <c r="Q16" s="32">
        <v>6.4</v>
      </c>
      <c r="R16" s="33">
        <v>11.3</v>
      </c>
      <c r="S16" s="31">
        <v>7.2</v>
      </c>
      <c r="T16" s="34">
        <v>6.2</v>
      </c>
      <c r="U16" s="31">
        <v>6.3</v>
      </c>
      <c r="V16" s="31">
        <v>11.3</v>
      </c>
      <c r="W16" s="31">
        <v>11.4</v>
      </c>
      <c r="X16" s="12">
        <v>5.999999999999993</v>
      </c>
      <c r="Y16" s="12">
        <v>7.500000000000014</v>
      </c>
      <c r="Z16" s="12">
        <v>6.599999999999994</v>
      </c>
      <c r="AA16" s="35">
        <v>6.6000000000000085</v>
      </c>
      <c r="AB16" s="36">
        <v>11.8</v>
      </c>
      <c r="AC16" s="37">
        <f>'[1]Table2'!$L$16</f>
        <v>6.8999999999999995</v>
      </c>
      <c r="AD16" s="37">
        <v>10.4</v>
      </c>
      <c r="AE16" s="37">
        <v>6.9</v>
      </c>
      <c r="AF16" s="12">
        <v>5</v>
      </c>
      <c r="AG16" s="12">
        <v>6.5</v>
      </c>
      <c r="AH16" s="12">
        <v>11.4</v>
      </c>
      <c r="AI16" s="38">
        <v>7.4</v>
      </c>
      <c r="AJ16" s="39">
        <v>9.5</v>
      </c>
      <c r="AK16" s="12">
        <v>7.599999999999994</v>
      </c>
      <c r="AL16" s="12">
        <v>32.2</v>
      </c>
      <c r="AM16" s="12">
        <v>6.7</v>
      </c>
      <c r="AN16" s="62">
        <v>10</v>
      </c>
      <c r="AO16" s="41">
        <f>'[2]Table2'!$L$16</f>
        <v>8.399999999999999</v>
      </c>
      <c r="AP16" s="42">
        <v>9.4</v>
      </c>
      <c r="AQ16" s="12">
        <v>8.4</v>
      </c>
      <c r="AR16" s="12">
        <v>36.7</v>
      </c>
      <c r="AS16" s="12">
        <v>5.5</v>
      </c>
      <c r="AT16" s="43">
        <v>13.8</v>
      </c>
      <c r="AU16" s="44">
        <v>10.6</v>
      </c>
      <c r="AV16" s="43">
        <v>9</v>
      </c>
      <c r="AW16" s="45">
        <v>10.3</v>
      </c>
      <c r="AX16" s="43">
        <v>36.1</v>
      </c>
      <c r="AY16" s="45">
        <v>9.5</v>
      </c>
      <c r="AZ16" s="46">
        <v>13.5</v>
      </c>
      <c r="BA16" s="47">
        <v>6.6000000000000005</v>
      </c>
      <c r="BB16" s="42">
        <v>12.799999999999997</v>
      </c>
      <c r="BC16" s="48">
        <v>13.5</v>
      </c>
      <c r="BD16" s="48">
        <v>40.4</v>
      </c>
      <c r="BE16" s="42">
        <v>7.099999999999994</v>
      </c>
      <c r="BF16" s="12">
        <v>17.600000000000023</v>
      </c>
      <c r="BG16" s="12">
        <v>11.09999999999998</v>
      </c>
      <c r="BH16" s="12">
        <v>15.900000000000006</v>
      </c>
      <c r="BI16" s="12">
        <v>11.899999999999977</v>
      </c>
      <c r="BJ16" s="12">
        <v>41.50000000000003</v>
      </c>
      <c r="BK16" s="49">
        <v>12.100000000000023</v>
      </c>
      <c r="BL16" s="12">
        <v>15.599999999999966</v>
      </c>
      <c r="BM16" s="50">
        <v>11</v>
      </c>
      <c r="BN16" s="51">
        <v>17.3</v>
      </c>
      <c r="BO16" s="51">
        <v>14.8</v>
      </c>
      <c r="BP16" s="51">
        <v>91.69999999999999</v>
      </c>
      <c r="BQ16" s="51">
        <v>11.800000000000011</v>
      </c>
      <c r="BR16" s="51">
        <v>20.69999999999999</v>
      </c>
      <c r="BS16" s="51">
        <v>13.800000000000011</v>
      </c>
      <c r="BT16" s="51">
        <v>15.5</v>
      </c>
      <c r="BU16" s="51">
        <v>17.899999999999977</v>
      </c>
      <c r="BV16" s="51">
        <v>41.60000000000005</v>
      </c>
      <c r="BW16" s="51">
        <v>14.099999999999909</v>
      </c>
      <c r="BX16" s="51">
        <v>17.800000000000068</v>
      </c>
      <c r="BY16" s="52">
        <v>13.100000000000001</v>
      </c>
      <c r="BZ16" s="53">
        <v>18.599999999999998</v>
      </c>
      <c r="CA16" s="53">
        <v>18.599999999999998</v>
      </c>
      <c r="CB16" s="53">
        <v>43.7</v>
      </c>
      <c r="CC16" s="53">
        <v>13.40000000000002</v>
      </c>
      <c r="CD16" s="53">
        <v>21.29999999999997</v>
      </c>
      <c r="CE16" s="53">
        <v>15.199999999999989</v>
      </c>
      <c r="CF16" s="53">
        <v>14.100000000000023</v>
      </c>
      <c r="CG16" s="53">
        <v>18.700000000000017</v>
      </c>
      <c r="CH16" s="53">
        <v>46.79999999999998</v>
      </c>
      <c r="CI16" s="53">
        <v>10.199999999999989</v>
      </c>
      <c r="CJ16" s="53">
        <v>19.80000000000001</v>
      </c>
      <c r="CK16" s="52">
        <v>19.3</v>
      </c>
      <c r="CL16" s="54">
        <v>13.299999999999994</v>
      </c>
      <c r="CM16" s="54">
        <v>16</v>
      </c>
      <c r="CN16" s="53">
        <v>44.60000000000001</v>
      </c>
      <c r="CO16" s="55">
        <v>8.800000000000011</v>
      </c>
      <c r="CP16" s="54">
        <v>19.89999999999999</v>
      </c>
      <c r="CQ16" s="56">
        <v>20.400000000000006</v>
      </c>
      <c r="CR16" s="54">
        <v>13.099999999999994</v>
      </c>
      <c r="CS16" s="55">
        <v>16</v>
      </c>
      <c r="CT16" s="55">
        <v>40.099999999999994</v>
      </c>
      <c r="CU16" s="55">
        <v>7.500000000000028</v>
      </c>
      <c r="CV16" s="55">
        <v>18.49999999999997</v>
      </c>
      <c r="CW16" s="53">
        <f>'[3]Table2'!$L$16</f>
        <v>22.5</v>
      </c>
      <c r="CX16" s="54">
        <v>14.399999999999999</v>
      </c>
      <c r="CY16" s="56">
        <v>16.299999999999997</v>
      </c>
      <c r="CZ16" s="53">
        <v>42.199999999999996</v>
      </c>
      <c r="DA16" s="53">
        <v>6.900000000000006</v>
      </c>
      <c r="DB16" s="54">
        <v>19</v>
      </c>
      <c r="DC16" s="56">
        <v>22.500000000000014</v>
      </c>
      <c r="DD16" s="53">
        <v>17.400000000000006</v>
      </c>
      <c r="DE16" s="53">
        <v>20.599999999999966</v>
      </c>
      <c r="DF16" s="58">
        <v>40.400000000000034</v>
      </c>
      <c r="DG16" s="42">
        <v>7.599999999999966</v>
      </c>
      <c r="DH16" s="42">
        <v>18.700000000000045</v>
      </c>
    </row>
    <row r="17" spans="2:112" ht="14.25">
      <c r="B17" t="s">
        <v>28</v>
      </c>
      <c r="D17" s="31">
        <v>25</v>
      </c>
      <c r="E17" s="31">
        <v>14</v>
      </c>
      <c r="F17" s="31">
        <v>20.3</v>
      </c>
      <c r="G17" s="31">
        <v>22.5</v>
      </c>
      <c r="H17" s="31">
        <v>32.7</v>
      </c>
      <c r="I17" s="31">
        <v>31.8</v>
      </c>
      <c r="J17" s="31">
        <v>47.8</v>
      </c>
      <c r="K17" s="31">
        <v>40.2</v>
      </c>
      <c r="L17" s="31">
        <v>43.40000000000006</v>
      </c>
      <c r="M17" s="31">
        <v>45.19999999999993</v>
      </c>
      <c r="N17" s="31">
        <v>35.9</v>
      </c>
      <c r="O17" s="31">
        <v>39.1</v>
      </c>
      <c r="P17" s="31">
        <v>46.10000000000008</v>
      </c>
      <c r="Q17" s="32">
        <v>28.5</v>
      </c>
      <c r="R17" s="33">
        <v>27.7</v>
      </c>
      <c r="S17" s="31">
        <v>28.7</v>
      </c>
      <c r="T17" s="34">
        <v>24.1</v>
      </c>
      <c r="U17" s="31">
        <v>28.3</v>
      </c>
      <c r="V17" s="31">
        <v>27</v>
      </c>
      <c r="W17" s="31">
        <v>33.69999999999993</v>
      </c>
      <c r="X17" s="12">
        <v>19.500000000000114</v>
      </c>
      <c r="Y17" s="12">
        <v>16.3</v>
      </c>
      <c r="Z17" s="12">
        <v>5.400000000000034</v>
      </c>
      <c r="AA17" s="35">
        <v>21.3</v>
      </c>
      <c r="AB17" s="36">
        <v>6.800000000000011</v>
      </c>
      <c r="AC17" s="37">
        <f>'[1]Table2'!$L$20</f>
        <v>15.1</v>
      </c>
      <c r="AD17" s="37">
        <v>52.3</v>
      </c>
      <c r="AE17" s="37">
        <v>21.9</v>
      </c>
      <c r="AF17" s="12">
        <v>23</v>
      </c>
      <c r="AG17" s="12">
        <v>16</v>
      </c>
      <c r="AH17" s="12">
        <v>21.2</v>
      </c>
      <c r="AI17" s="38">
        <v>21.1</v>
      </c>
      <c r="AJ17" s="39">
        <v>14.1</v>
      </c>
      <c r="AK17" s="12">
        <v>34.8</v>
      </c>
      <c r="AL17" s="12">
        <v>32.2</v>
      </c>
      <c r="AM17" s="12">
        <v>28.7</v>
      </c>
      <c r="AN17" s="62">
        <v>82.1</v>
      </c>
      <c r="AO17" s="41">
        <f>'[2]Table2'!$L$20</f>
        <v>21.799999999999997</v>
      </c>
      <c r="AP17" s="42">
        <v>34</v>
      </c>
      <c r="AQ17" s="12">
        <v>50.6</v>
      </c>
      <c r="AR17" s="12">
        <v>40.6</v>
      </c>
      <c r="AS17" s="12">
        <v>42.5</v>
      </c>
      <c r="AT17" s="43">
        <v>53.5</v>
      </c>
      <c r="AU17" s="44">
        <v>50.2</v>
      </c>
      <c r="AV17" s="43">
        <v>47.8</v>
      </c>
      <c r="AW17" s="45">
        <v>62.1</v>
      </c>
      <c r="AX17" s="43">
        <v>69.9</v>
      </c>
      <c r="AY17" s="45">
        <v>52.9</v>
      </c>
      <c r="AZ17" s="46">
        <v>87.5</v>
      </c>
      <c r="BA17" s="47">
        <v>22.8</v>
      </c>
      <c r="BB17" s="42">
        <v>29.600000000000005</v>
      </c>
      <c r="BC17" s="48">
        <v>32.89999999999999</v>
      </c>
      <c r="BD17" s="48">
        <v>31</v>
      </c>
      <c r="BE17" s="42">
        <v>35.10000000000001</v>
      </c>
      <c r="BF17" s="12">
        <v>32.900000000000006</v>
      </c>
      <c r="BG17" s="12">
        <v>36.599999999999994</v>
      </c>
      <c r="BH17" s="12">
        <v>24.299999999999983</v>
      </c>
      <c r="BI17" s="12">
        <v>29.19999999999999</v>
      </c>
      <c r="BJ17" s="12">
        <v>30.899999999999977</v>
      </c>
      <c r="BK17" s="49">
        <v>29.800000000000068</v>
      </c>
      <c r="BL17" s="12">
        <v>44.89999999999998</v>
      </c>
      <c r="BM17" s="50">
        <v>19.799999999999997</v>
      </c>
      <c r="BN17" s="51">
        <v>32.60000000000001</v>
      </c>
      <c r="BO17" s="51">
        <v>41.599999999999994</v>
      </c>
      <c r="BP17" s="51">
        <v>37.69999999999999</v>
      </c>
      <c r="BQ17" s="51">
        <v>42.400000000000006</v>
      </c>
      <c r="BR17" s="51">
        <v>38</v>
      </c>
      <c r="BS17" s="51">
        <v>38.20000000000002</v>
      </c>
      <c r="BT17" s="51">
        <v>32.30000000000001</v>
      </c>
      <c r="BU17" s="51">
        <v>25.799999999999955</v>
      </c>
      <c r="BV17" s="51">
        <v>30</v>
      </c>
      <c r="BW17" s="51">
        <v>32.200000000000045</v>
      </c>
      <c r="BX17" s="51">
        <v>55.39999999999998</v>
      </c>
      <c r="BY17" s="52">
        <v>48.1</v>
      </c>
      <c r="BZ17" s="53">
        <v>32.800000000000004</v>
      </c>
      <c r="CA17" s="53">
        <v>34.69999999999999</v>
      </c>
      <c r="CB17" s="53">
        <v>38.400000000000006</v>
      </c>
      <c r="CC17" s="53">
        <v>35</v>
      </c>
      <c r="CD17" s="53">
        <v>41.39999999999998</v>
      </c>
      <c r="CE17" s="53">
        <v>49.60000000000002</v>
      </c>
      <c r="CF17" s="53">
        <v>44.5</v>
      </c>
      <c r="CG17" s="53">
        <v>43</v>
      </c>
      <c r="CH17" s="53">
        <v>38</v>
      </c>
      <c r="CI17" s="53">
        <v>36.30000000000001</v>
      </c>
      <c r="CJ17" s="53">
        <v>72.30000000000001</v>
      </c>
      <c r="CK17" s="52">
        <v>33.2</v>
      </c>
      <c r="CL17" s="54">
        <v>45.60000000000001</v>
      </c>
      <c r="CM17" s="54">
        <v>36.69999999999999</v>
      </c>
      <c r="CN17" s="53">
        <v>44</v>
      </c>
      <c r="CO17" s="55">
        <v>48.60000000000002</v>
      </c>
      <c r="CP17" s="54">
        <v>37.49999999999997</v>
      </c>
      <c r="CQ17" s="56">
        <v>50.900000000000006</v>
      </c>
      <c r="CR17" s="54">
        <v>31.399999999999977</v>
      </c>
      <c r="CS17" s="55">
        <v>48.200000000000045</v>
      </c>
      <c r="CT17" s="55">
        <v>63.799999999999955</v>
      </c>
      <c r="CU17" s="55">
        <v>42.400000000000034</v>
      </c>
      <c r="CV17" s="55">
        <v>65.30000000000001</v>
      </c>
      <c r="CW17" s="53">
        <f>'[3]Table2'!$L$20</f>
        <v>35.7</v>
      </c>
      <c r="CX17" s="54">
        <v>42.89999999999999</v>
      </c>
      <c r="CY17" s="56">
        <v>52.5</v>
      </c>
      <c r="CZ17" s="53">
        <v>52.599999999999994</v>
      </c>
      <c r="DA17" s="53">
        <v>50</v>
      </c>
      <c r="DB17" s="54">
        <v>48.5</v>
      </c>
      <c r="DC17" s="56">
        <v>58.69999999999999</v>
      </c>
      <c r="DD17" s="53">
        <v>31.899999999999977</v>
      </c>
      <c r="DE17" s="53">
        <v>58.30000000000007</v>
      </c>
      <c r="DF17" s="58">
        <v>63.69999999999999</v>
      </c>
      <c r="DG17" s="42">
        <v>47.400000000000034</v>
      </c>
      <c r="DH17" s="42">
        <v>82.39999999999998</v>
      </c>
    </row>
    <row r="18" spans="2:112" ht="14.25">
      <c r="B18" t="s">
        <v>22</v>
      </c>
      <c r="D18" s="31">
        <v>26</v>
      </c>
      <c r="E18" s="31">
        <v>3.6</v>
      </c>
      <c r="F18" s="31">
        <v>0.600000000000001</v>
      </c>
      <c r="G18" s="31">
        <v>0.4999999999999982</v>
      </c>
      <c r="H18" s="31">
        <v>0.3999999999999986</v>
      </c>
      <c r="I18" s="31">
        <v>0.40000000000000213</v>
      </c>
      <c r="J18" s="31">
        <v>0.5999999999999943</v>
      </c>
      <c r="K18" s="31">
        <v>0</v>
      </c>
      <c r="L18" s="31">
        <v>0.10000000000000853</v>
      </c>
      <c r="M18" s="31">
        <v>0.29999999999999716</v>
      </c>
      <c r="N18" s="31">
        <v>0.30000000000001137</v>
      </c>
      <c r="O18" s="31">
        <v>0</v>
      </c>
      <c r="P18" s="31">
        <v>0</v>
      </c>
      <c r="Q18" s="32">
        <v>2.5</v>
      </c>
      <c r="R18" s="33">
        <v>0.5</v>
      </c>
      <c r="S18" s="31">
        <v>0.8999999999999986</v>
      </c>
      <c r="T18" s="34">
        <v>0.30000000000000426</v>
      </c>
      <c r="U18" s="31">
        <v>0.7999999999999972</v>
      </c>
      <c r="V18" s="31">
        <v>7.8</v>
      </c>
      <c r="W18" s="31">
        <v>0.10000000000000853</v>
      </c>
      <c r="X18" s="12">
        <v>0.09999999999999432</v>
      </c>
      <c r="Y18" s="12">
        <v>0.09999999999999432</v>
      </c>
      <c r="Z18" s="12">
        <v>-20</v>
      </c>
      <c r="AA18" s="35">
        <v>0.30000000000001137</v>
      </c>
      <c r="AB18" s="36">
        <v>25.299999999999926</v>
      </c>
      <c r="AC18" s="37">
        <f>'[1]Table2'!$L$23</f>
        <v>1.3999999999999986</v>
      </c>
      <c r="AD18" s="37">
        <v>4</v>
      </c>
      <c r="AE18" s="37">
        <v>0.30000000000000426</v>
      </c>
      <c r="AF18" s="12">
        <v>0.9999999999999858</v>
      </c>
      <c r="AG18" s="12">
        <v>0.19999999999998863</v>
      </c>
      <c r="AH18" s="12">
        <v>1.6000000000000227</v>
      </c>
      <c r="AI18" s="38">
        <v>1.1999999999999886</v>
      </c>
      <c r="AJ18" s="39">
        <v>0.4000000000000341</v>
      </c>
      <c r="AK18" s="12">
        <v>0.2999999999999545</v>
      </c>
      <c r="AL18" s="12">
        <v>0</v>
      </c>
      <c r="AM18" s="12">
        <v>0</v>
      </c>
      <c r="AN18" s="62">
        <v>1.8000000000000682</v>
      </c>
      <c r="AO18" s="41">
        <f>'[2]Table2'!$L$23</f>
        <v>2</v>
      </c>
      <c r="AP18" s="42">
        <v>5.599999999999994</v>
      </c>
      <c r="AQ18" s="12">
        <v>-1.299999999999983</v>
      </c>
      <c r="AR18" s="12">
        <v>0.799999999999983</v>
      </c>
      <c r="AS18" s="12">
        <v>0.4000000000000057</v>
      </c>
      <c r="AT18" s="43">
        <v>0.4000000000000341</v>
      </c>
      <c r="AU18" s="44">
        <v>0.0999999999999659</v>
      </c>
      <c r="AV18" s="43">
        <v>0</v>
      </c>
      <c r="AW18" s="45">
        <v>0.20000000000004547</v>
      </c>
      <c r="AX18" s="43">
        <v>0.09999999999990905</v>
      </c>
      <c r="AY18" s="45">
        <v>0.10000000000002274</v>
      </c>
      <c r="AZ18" s="46">
        <v>0.3000000000000682</v>
      </c>
      <c r="BA18" s="47">
        <v>1.1999999999999993</v>
      </c>
      <c r="BB18" s="42">
        <v>3.899999999999995</v>
      </c>
      <c r="BC18" s="48">
        <v>0.20000000000001705</v>
      </c>
      <c r="BD18" s="48">
        <v>1.099999999999966</v>
      </c>
      <c r="BE18" s="42">
        <v>0.39999999999997726</v>
      </c>
      <c r="BF18" s="12">
        <v>0.3000000000000682</v>
      </c>
      <c r="BG18" s="12">
        <v>1.8999999999999773</v>
      </c>
      <c r="BH18" s="12">
        <v>0.2999999999999545</v>
      </c>
      <c r="BI18" s="12">
        <v>0.6000000000000227</v>
      </c>
      <c r="BJ18" s="12">
        <v>0.20000000000004547</v>
      </c>
      <c r="BK18" s="49">
        <v>0.10000000000002274</v>
      </c>
      <c r="BL18" s="12">
        <v>0.2999999999999545</v>
      </c>
      <c r="BM18" s="50">
        <v>2.700000000000003</v>
      </c>
      <c r="BN18" s="51">
        <v>0.5000000000000142</v>
      </c>
      <c r="BO18" s="51">
        <v>2.599999999999966</v>
      </c>
      <c r="BP18" s="51">
        <v>1.700000000000074</v>
      </c>
      <c r="BQ18" s="51">
        <v>0.1999999999999318</v>
      </c>
      <c r="BR18" s="51">
        <v>0.5</v>
      </c>
      <c r="BS18" s="51">
        <v>1.1000000000000227</v>
      </c>
      <c r="BT18" s="51">
        <v>0.30000000000001137</v>
      </c>
      <c r="BU18" s="51">
        <v>0.6000000000000227</v>
      </c>
      <c r="BV18" s="51">
        <v>0.6000000000000227</v>
      </c>
      <c r="BW18" s="51">
        <v>0.8999999999998636</v>
      </c>
      <c r="BX18" s="51">
        <v>1.2999999999998408</v>
      </c>
      <c r="BY18" s="52">
        <v>2.200000000000003</v>
      </c>
      <c r="BZ18" s="53">
        <v>0.4999999999999858</v>
      </c>
      <c r="CA18" s="53">
        <v>0.39999999999997726</v>
      </c>
      <c r="CB18" s="53">
        <v>2.500000000000057</v>
      </c>
      <c r="CC18" s="53">
        <v>0.9000000000000341</v>
      </c>
      <c r="CD18" s="53">
        <v>2.8000000000000114</v>
      </c>
      <c r="CE18" s="53">
        <v>0.7999999999999545</v>
      </c>
      <c r="CF18" s="53">
        <v>0.29999999999984084</v>
      </c>
      <c r="CG18" s="53">
        <v>0.900000000000091</v>
      </c>
      <c r="CH18" s="53">
        <v>0.20000000000004547</v>
      </c>
      <c r="CI18" s="53">
        <v>0.5</v>
      </c>
      <c r="CJ18" s="53">
        <v>4.7000000000000455</v>
      </c>
      <c r="CK18" s="52">
        <v>1.7999999999999972</v>
      </c>
      <c r="CL18" s="54">
        <v>0.8999999999999915</v>
      </c>
      <c r="CM18" s="54">
        <v>1.8000000000000114</v>
      </c>
      <c r="CN18" s="53">
        <v>1.8999999999999773</v>
      </c>
      <c r="CO18" s="55">
        <v>0.7000000000000455</v>
      </c>
      <c r="CP18" s="54">
        <v>0</v>
      </c>
      <c r="CQ18" s="56">
        <v>0.19999999999998863</v>
      </c>
      <c r="CR18" s="54">
        <v>0.30000000000001137</v>
      </c>
      <c r="CS18" s="55">
        <v>4.7999999999999545</v>
      </c>
      <c r="CT18" s="55">
        <v>0</v>
      </c>
      <c r="CU18" s="55">
        <v>0.8000000000000682</v>
      </c>
      <c r="CV18" s="55">
        <v>1.599999999999909</v>
      </c>
      <c r="CW18" s="53">
        <f>'[3]Table2'!$L$23</f>
        <v>3</v>
      </c>
      <c r="CX18" s="54">
        <v>0.30000000000001137</v>
      </c>
      <c r="CY18" s="56">
        <v>1.799999999999983</v>
      </c>
      <c r="CZ18" s="53">
        <v>2.0999999999999943</v>
      </c>
      <c r="DA18" s="53">
        <v>0.5</v>
      </c>
      <c r="DB18" s="54">
        <v>0.30000000000001137</v>
      </c>
      <c r="DC18" s="56">
        <v>0.6000000000000227</v>
      </c>
      <c r="DD18" s="53">
        <v>0.10000000000002274</v>
      </c>
      <c r="DE18" s="53">
        <v>0.09999999999990905</v>
      </c>
      <c r="DF18" s="58">
        <v>0.10000000000002274</v>
      </c>
      <c r="DG18" s="42">
        <v>1.3000000000000682</v>
      </c>
      <c r="DH18" s="42">
        <v>2</v>
      </c>
    </row>
    <row r="19" spans="2:112" ht="14.25">
      <c r="B19" t="s">
        <v>29</v>
      </c>
      <c r="D19" s="31">
        <v>27</v>
      </c>
      <c r="E19" s="31">
        <v>41.9</v>
      </c>
      <c r="F19" s="31">
        <v>46.2</v>
      </c>
      <c r="G19" s="31">
        <v>51.8</v>
      </c>
      <c r="H19" s="31">
        <v>51.8</v>
      </c>
      <c r="I19" s="31">
        <v>49.5</v>
      </c>
      <c r="J19" s="31">
        <v>49.6</v>
      </c>
      <c r="K19" s="31">
        <v>51.8</v>
      </c>
      <c r="L19" s="31">
        <v>51.6</v>
      </c>
      <c r="M19" s="31">
        <v>69.9</v>
      </c>
      <c r="N19" s="31">
        <v>64.9</v>
      </c>
      <c r="O19" s="31">
        <v>56.59999999999991</v>
      </c>
      <c r="P19" s="31">
        <v>75.80000000000018</v>
      </c>
      <c r="Q19" s="32">
        <v>56.2</v>
      </c>
      <c r="R19" s="33">
        <v>55.1</v>
      </c>
      <c r="S19" s="31">
        <v>60.1</v>
      </c>
      <c r="T19" s="34">
        <v>57.9</v>
      </c>
      <c r="U19" s="31">
        <v>57</v>
      </c>
      <c r="V19" s="31">
        <v>57.00000000000006</v>
      </c>
      <c r="W19" s="31">
        <v>53.69999999999993</v>
      </c>
      <c r="X19" s="12">
        <v>59.00000000000006</v>
      </c>
      <c r="Y19" s="12">
        <v>55.69999999999993</v>
      </c>
      <c r="Z19" s="12">
        <v>68.2</v>
      </c>
      <c r="AA19" s="35">
        <v>136.6</v>
      </c>
      <c r="AB19" s="36">
        <v>217.2</v>
      </c>
      <c r="AC19" s="37">
        <f>'[1]Table2'!$L$33</f>
        <v>86.10000000000001</v>
      </c>
      <c r="AD19" s="37">
        <v>115.9</v>
      </c>
      <c r="AE19" s="37">
        <v>91.1</v>
      </c>
      <c r="AF19" s="12">
        <v>125.2</v>
      </c>
      <c r="AG19" s="12">
        <v>113.8</v>
      </c>
      <c r="AH19" s="12">
        <v>106.9</v>
      </c>
      <c r="AI19" s="38">
        <v>119.4</v>
      </c>
      <c r="AJ19" s="39">
        <v>107.7</v>
      </c>
      <c r="AK19" s="12">
        <v>108.5</v>
      </c>
      <c r="AL19" s="12">
        <v>115.6</v>
      </c>
      <c r="AM19" s="12">
        <v>112</v>
      </c>
      <c r="AN19" s="62">
        <v>145.2</v>
      </c>
      <c r="AO19" s="41">
        <f>'[2]Table2'!$L$33</f>
        <v>100.7</v>
      </c>
      <c r="AP19" s="42">
        <v>127.7</v>
      </c>
      <c r="AQ19" s="12">
        <v>123.6</v>
      </c>
      <c r="AR19" s="12">
        <v>131.1</v>
      </c>
      <c r="AS19" s="12">
        <v>125.3</v>
      </c>
      <c r="AT19" s="43">
        <v>119.8</v>
      </c>
      <c r="AU19" s="44">
        <v>128.4</v>
      </c>
      <c r="AV19" s="43">
        <v>136.6</v>
      </c>
      <c r="AW19" s="45">
        <v>112.8</v>
      </c>
      <c r="AX19" s="43">
        <v>129.3</v>
      </c>
      <c r="AY19" s="45">
        <v>127.4</v>
      </c>
      <c r="AZ19" s="46">
        <v>143.20000000000027</v>
      </c>
      <c r="BA19" s="47">
        <v>120.2</v>
      </c>
      <c r="BB19" s="42">
        <v>154.40000000000003</v>
      </c>
      <c r="BC19" s="48">
        <v>139.69999999999993</v>
      </c>
      <c r="BD19" s="48">
        <v>145.10000000000002</v>
      </c>
      <c r="BE19" s="48">
        <v>142</v>
      </c>
      <c r="BF19" s="12">
        <v>127.70000000000005</v>
      </c>
      <c r="BG19" s="12">
        <v>142.29999999999995</v>
      </c>
      <c r="BH19" s="12">
        <v>132.89999999999998</v>
      </c>
      <c r="BI19" s="12">
        <v>124.80000000000018</v>
      </c>
      <c r="BJ19" s="12">
        <v>120</v>
      </c>
      <c r="BK19" s="49">
        <v>139.89999999999986</v>
      </c>
      <c r="BL19" s="12">
        <v>134.5999999999999</v>
      </c>
      <c r="BM19" s="50">
        <v>131.3</v>
      </c>
      <c r="BN19" s="51">
        <v>135.39999999999998</v>
      </c>
      <c r="BO19" s="51">
        <v>145.50000000000006</v>
      </c>
      <c r="BP19" s="51">
        <v>150.39999999999998</v>
      </c>
      <c r="BQ19" s="51">
        <v>131.80000000000007</v>
      </c>
      <c r="BR19" s="51">
        <v>117.99999999999989</v>
      </c>
      <c r="BS19" s="51">
        <v>137.20000000000005</v>
      </c>
      <c r="BT19" s="51">
        <v>130.89999999999998</v>
      </c>
      <c r="BU19" s="51">
        <v>131.39999999999986</v>
      </c>
      <c r="BV19" s="51">
        <v>148.30000000000018</v>
      </c>
      <c r="BW19" s="51">
        <v>142</v>
      </c>
      <c r="BX19" s="51">
        <v>153.29999999999995</v>
      </c>
      <c r="BY19" s="52">
        <v>129.4</v>
      </c>
      <c r="BZ19" s="53">
        <v>171.6</v>
      </c>
      <c r="CA19" s="53">
        <v>140.3</v>
      </c>
      <c r="CB19" s="53">
        <v>148.09999999999997</v>
      </c>
      <c r="CC19" s="53">
        <v>141.70000000000005</v>
      </c>
      <c r="CD19" s="53">
        <v>142</v>
      </c>
      <c r="CE19" s="53">
        <v>154.0000000000001</v>
      </c>
      <c r="CF19" s="53">
        <v>149.89999999999986</v>
      </c>
      <c r="CG19" s="53">
        <v>172.10000000000014</v>
      </c>
      <c r="CH19" s="53">
        <v>164.69999999999982</v>
      </c>
      <c r="CI19" s="53">
        <v>164.20000000000005</v>
      </c>
      <c r="CJ19" s="53">
        <v>179.5999999999999</v>
      </c>
      <c r="CK19" s="52">
        <v>162.1</v>
      </c>
      <c r="CL19" s="54">
        <v>171.50000000000003</v>
      </c>
      <c r="CM19" s="54">
        <v>164.59999999999997</v>
      </c>
      <c r="CN19" s="53">
        <v>172.8</v>
      </c>
      <c r="CO19" s="55">
        <v>175.89999999999998</v>
      </c>
      <c r="CP19" s="54">
        <v>173.60000000000002</v>
      </c>
      <c r="CQ19" s="56">
        <v>188.39999999999986</v>
      </c>
      <c r="CR19" s="54">
        <v>182.10000000000014</v>
      </c>
      <c r="CS19" s="55">
        <v>205.70000000000005</v>
      </c>
      <c r="CT19" s="55">
        <v>215</v>
      </c>
      <c r="CU19" s="55">
        <v>228.4000000000001</v>
      </c>
      <c r="CV19" s="55">
        <v>254.79999999999995</v>
      </c>
      <c r="CW19" s="53">
        <f>'[3]Table2'!$L$33</f>
        <v>207</v>
      </c>
      <c r="CX19" s="54">
        <v>219.09999999999997</v>
      </c>
      <c r="CY19" s="56">
        <v>233.3</v>
      </c>
      <c r="CZ19" s="53">
        <v>224.9000000000001</v>
      </c>
      <c r="DA19" s="53">
        <v>230.39999999999998</v>
      </c>
      <c r="DB19" s="54">
        <v>227.20000000000005</v>
      </c>
      <c r="DC19" s="56">
        <v>245.39999999999986</v>
      </c>
      <c r="DD19" s="53">
        <v>218.29999999999995</v>
      </c>
      <c r="DE19" s="53">
        <v>228</v>
      </c>
      <c r="DF19" s="58">
        <v>245.30000000000018</v>
      </c>
      <c r="DG19" s="42">
        <v>240.69999999999982</v>
      </c>
      <c r="DH19" s="42">
        <v>271.5</v>
      </c>
    </row>
    <row r="20" spans="2:112" ht="14.25">
      <c r="B20" t="s">
        <v>30</v>
      </c>
      <c r="D20" s="31">
        <v>28</v>
      </c>
      <c r="E20" s="31">
        <v>18.7</v>
      </c>
      <c r="F20" s="31">
        <v>14.8</v>
      </c>
      <c r="G20" s="31">
        <v>43.5</v>
      </c>
      <c r="H20" s="31">
        <v>37</v>
      </c>
      <c r="I20" s="31">
        <v>33.7</v>
      </c>
      <c r="J20" s="31">
        <v>32.7</v>
      </c>
      <c r="K20" s="31">
        <v>54.8</v>
      </c>
      <c r="L20" s="31">
        <v>19.1</v>
      </c>
      <c r="M20" s="31">
        <v>37.4</v>
      </c>
      <c r="N20" s="31">
        <v>35.9</v>
      </c>
      <c r="O20" s="31">
        <v>40.7</v>
      </c>
      <c r="P20" s="31">
        <v>68.1</v>
      </c>
      <c r="Q20" s="32">
        <v>20.8</v>
      </c>
      <c r="R20" s="33">
        <v>24.3</v>
      </c>
      <c r="S20" s="31">
        <v>47.6</v>
      </c>
      <c r="T20" s="34">
        <v>36.8</v>
      </c>
      <c r="U20" s="31">
        <v>41.9</v>
      </c>
      <c r="V20" s="31">
        <v>44.4</v>
      </c>
      <c r="W20" s="31">
        <v>70.99999999999994</v>
      </c>
      <c r="X20" s="12">
        <v>27.90000000000009</v>
      </c>
      <c r="Y20" s="12">
        <v>51.3</v>
      </c>
      <c r="Z20" s="12">
        <v>109</v>
      </c>
      <c r="AA20" s="35">
        <v>43.5</v>
      </c>
      <c r="AB20" s="36">
        <v>254.5</v>
      </c>
      <c r="AC20" s="37">
        <f>'[1]Table2'!$L$37</f>
        <v>41.5</v>
      </c>
      <c r="AD20" s="37">
        <v>40.5</v>
      </c>
      <c r="AE20" s="37">
        <v>64.1</v>
      </c>
      <c r="AF20" s="12">
        <v>62.9</v>
      </c>
      <c r="AG20" s="12">
        <v>104.1</v>
      </c>
      <c r="AH20" s="12">
        <v>64.19999999999993</v>
      </c>
      <c r="AI20" s="38">
        <v>127.5</v>
      </c>
      <c r="AJ20" s="39">
        <v>34.4</v>
      </c>
      <c r="AK20" s="12">
        <v>85.69999999999993</v>
      </c>
      <c r="AL20" s="12">
        <v>92.00000000000011</v>
      </c>
      <c r="AM20" s="12">
        <v>88.8</v>
      </c>
      <c r="AN20" s="62">
        <v>148.1</v>
      </c>
      <c r="AO20" s="41">
        <f>'[2]Table2'!$L$37</f>
        <v>44.7</v>
      </c>
      <c r="AP20" s="42">
        <v>66.2</v>
      </c>
      <c r="AQ20" s="12">
        <v>79.4</v>
      </c>
      <c r="AR20" s="37">
        <v>86.99999999999994</v>
      </c>
      <c r="AS20" s="12">
        <v>66.6</v>
      </c>
      <c r="AT20" s="43">
        <v>75</v>
      </c>
      <c r="AU20" s="44">
        <v>106.1</v>
      </c>
      <c r="AV20" s="43">
        <v>57.4</v>
      </c>
      <c r="AW20" s="45">
        <v>76.30000000000007</v>
      </c>
      <c r="AX20" s="43">
        <v>68.3</v>
      </c>
      <c r="AY20" s="45">
        <v>64.1</v>
      </c>
      <c r="AZ20" s="46">
        <v>153.19999999999993</v>
      </c>
      <c r="BA20" s="47">
        <v>62.7</v>
      </c>
      <c r="BB20" s="42">
        <v>71.8</v>
      </c>
      <c r="BC20" s="48">
        <v>80.30000000000001</v>
      </c>
      <c r="BD20" s="48">
        <v>117</v>
      </c>
      <c r="BE20" s="42">
        <v>82.30000000000001</v>
      </c>
      <c r="BF20" s="12">
        <v>86.09999999999997</v>
      </c>
      <c r="BG20" s="12">
        <v>98.09999999999997</v>
      </c>
      <c r="BH20" s="12">
        <v>46.299999999999955</v>
      </c>
      <c r="BI20" s="12">
        <v>55.700000000000045</v>
      </c>
      <c r="BJ20" s="12">
        <v>66.70000000000005</v>
      </c>
      <c r="BK20" s="49">
        <v>76.20000000000005</v>
      </c>
      <c r="BL20" s="12">
        <v>158.0999999999999</v>
      </c>
      <c r="BM20" s="50">
        <v>10.2</v>
      </c>
      <c r="BN20" s="51">
        <v>96.49999999999999</v>
      </c>
      <c r="BO20" s="51">
        <v>66</v>
      </c>
      <c r="BP20" s="51">
        <v>141.7</v>
      </c>
      <c r="BQ20" s="51">
        <v>34.10000000000002</v>
      </c>
      <c r="BR20" s="51">
        <v>35.89999999999998</v>
      </c>
      <c r="BS20" s="51">
        <v>101.5</v>
      </c>
      <c r="BT20" s="51">
        <v>107.20000000000005</v>
      </c>
      <c r="BU20" s="51">
        <v>77.09999999999991</v>
      </c>
      <c r="BV20" s="51">
        <v>138.89999999999998</v>
      </c>
      <c r="BW20" s="51">
        <v>57.70000000000016</v>
      </c>
      <c r="BX20" s="51">
        <v>190.10000000000002</v>
      </c>
      <c r="BY20" s="52">
        <v>79.5</v>
      </c>
      <c r="BZ20" s="53">
        <v>65.89999999999998</v>
      </c>
      <c r="CA20" s="53">
        <v>52.10000000000002</v>
      </c>
      <c r="CB20" s="53">
        <v>112.30000000000001</v>
      </c>
      <c r="CC20" s="53">
        <v>93.89999999999998</v>
      </c>
      <c r="CD20" s="53">
        <v>59.400000000000034</v>
      </c>
      <c r="CE20" s="53">
        <v>184.29999999999995</v>
      </c>
      <c r="CF20" s="53">
        <v>142.19999999999993</v>
      </c>
      <c r="CG20" s="53">
        <v>113.80000000000007</v>
      </c>
      <c r="CH20" s="53">
        <v>157.19999999999993</v>
      </c>
      <c r="CI20" s="53">
        <v>79.20000000000005</v>
      </c>
      <c r="CJ20" s="53">
        <v>213.60000000000014</v>
      </c>
      <c r="CK20" s="52">
        <v>129.4</v>
      </c>
      <c r="CL20" s="54">
        <v>60.599999999999994</v>
      </c>
      <c r="CM20" s="54">
        <v>50.400000000000006</v>
      </c>
      <c r="CN20" s="53">
        <v>98.50000000000003</v>
      </c>
      <c r="CO20" s="55">
        <v>57.89999999999998</v>
      </c>
      <c r="CP20" s="54">
        <v>122.09999999999997</v>
      </c>
      <c r="CQ20" s="56">
        <v>48.700000000000045</v>
      </c>
      <c r="CR20" s="54">
        <v>61.299999999999955</v>
      </c>
      <c r="CS20" s="55">
        <v>79.60000000000002</v>
      </c>
      <c r="CT20" s="55">
        <v>155.20000000000005</v>
      </c>
      <c r="CU20" s="55">
        <v>50.39999999999998</v>
      </c>
      <c r="CV20" s="55">
        <v>308.19999999999993</v>
      </c>
      <c r="CW20" s="53">
        <f>'[3]Table2'!$L$37</f>
        <v>12</v>
      </c>
      <c r="CX20" s="54">
        <v>112.69999999999999</v>
      </c>
      <c r="CY20" s="56">
        <v>119.30000000000001</v>
      </c>
      <c r="CZ20" s="53">
        <v>73</v>
      </c>
      <c r="DA20" s="53">
        <v>122</v>
      </c>
      <c r="DB20" s="54">
        <v>89.79999999999995</v>
      </c>
      <c r="DC20" s="56">
        <v>161</v>
      </c>
      <c r="DD20" s="53">
        <v>69.10000000000002</v>
      </c>
      <c r="DE20" s="53">
        <v>83.80000000000007</v>
      </c>
      <c r="DF20" s="58">
        <v>127.80000000000007</v>
      </c>
      <c r="DG20" s="42">
        <v>150.19999999999993</v>
      </c>
      <c r="DH20" s="42">
        <v>236.4000000000001</v>
      </c>
    </row>
    <row r="21" spans="1:112" ht="15">
      <c r="A21" s="1" t="s">
        <v>31</v>
      </c>
      <c r="B21" s="1"/>
      <c r="C21" s="1"/>
      <c r="D21" s="18" t="s">
        <v>32</v>
      </c>
      <c r="E21" s="18">
        <v>35.6</v>
      </c>
      <c r="F21" s="18">
        <v>28.500000000000057</v>
      </c>
      <c r="G21" s="18">
        <v>178</v>
      </c>
      <c r="H21" s="18">
        <v>-7.7000000000000455</v>
      </c>
      <c r="I21" s="18">
        <v>119.6</v>
      </c>
      <c r="J21" s="18">
        <v>24.90000000000032</v>
      </c>
      <c r="K21" s="18">
        <v>52.80000000000018</v>
      </c>
      <c r="L21" s="18">
        <v>139.19999999999936</v>
      </c>
      <c r="M21" s="18">
        <v>71.90000000000055</v>
      </c>
      <c r="N21" s="18">
        <v>36.499999999999545</v>
      </c>
      <c r="O21" s="18">
        <v>67.80000000000064</v>
      </c>
      <c r="P21" s="18">
        <v>124.4</v>
      </c>
      <c r="Q21" s="19">
        <v>213.8</v>
      </c>
      <c r="R21" s="20">
        <v>99.49999999999994</v>
      </c>
      <c r="S21" s="21">
        <v>88.5</v>
      </c>
      <c r="T21" s="21">
        <v>235.9</v>
      </c>
      <c r="U21" s="18">
        <v>146.49999999999943</v>
      </c>
      <c r="V21" s="18">
        <v>87.80000000000018</v>
      </c>
      <c r="W21" s="21">
        <v>202.8</v>
      </c>
      <c r="X21" s="18">
        <v>-362.5999999999992</v>
      </c>
      <c r="Y21" s="18">
        <v>115.79999999999927</v>
      </c>
      <c r="Z21" s="18">
        <v>30.999999999999545</v>
      </c>
      <c r="AA21" s="18">
        <v>-54.90000000000009</v>
      </c>
      <c r="AB21" s="63">
        <v>-210.39999999999873</v>
      </c>
      <c r="AC21" s="21">
        <f aca="true" t="shared" si="8" ref="AC21:BX21">AC8-AC13</f>
        <v>-44.89999999999992</v>
      </c>
      <c r="AD21" s="21">
        <f t="shared" si="8"/>
        <v>-90.26999999999998</v>
      </c>
      <c r="AE21" s="21">
        <f t="shared" si="8"/>
        <v>171.57000000000005</v>
      </c>
      <c r="AF21" s="21">
        <f t="shared" si="8"/>
        <v>-43.89999999999998</v>
      </c>
      <c r="AG21" s="21">
        <f t="shared" si="8"/>
        <v>-55</v>
      </c>
      <c r="AH21" s="21">
        <f t="shared" si="8"/>
        <v>71.5</v>
      </c>
      <c r="AI21" s="21">
        <f t="shared" si="8"/>
        <v>-12.099999999999966</v>
      </c>
      <c r="AJ21" s="21">
        <f t="shared" si="8"/>
        <v>-27.29999999999933</v>
      </c>
      <c r="AK21" s="21">
        <f t="shared" si="8"/>
        <v>71.6000000000002</v>
      </c>
      <c r="AL21" s="21">
        <f t="shared" si="8"/>
        <v>-13.00000000000017</v>
      </c>
      <c r="AM21" s="21">
        <f t="shared" si="8"/>
        <v>439.30000000000007</v>
      </c>
      <c r="AN21" s="21">
        <f t="shared" si="8"/>
        <v>-24.199999999999932</v>
      </c>
      <c r="AO21" s="23">
        <f t="shared" si="8"/>
        <v>-6.099999999999966</v>
      </c>
      <c r="AP21" s="24">
        <f t="shared" si="8"/>
        <v>-98.39999999999992</v>
      </c>
      <c r="AQ21" s="24">
        <f t="shared" si="8"/>
        <v>224.10000000000002</v>
      </c>
      <c r="AR21" s="24">
        <f t="shared" si="8"/>
        <v>-119.19999999999999</v>
      </c>
      <c r="AS21" s="24">
        <f t="shared" si="8"/>
        <v>-46.69999999999999</v>
      </c>
      <c r="AT21" s="64">
        <f t="shared" si="8"/>
        <v>-39.10000000000008</v>
      </c>
      <c r="AU21" s="64">
        <f t="shared" si="8"/>
        <v>-30.599999999999966</v>
      </c>
      <c r="AV21" s="64">
        <f t="shared" si="8"/>
        <v>-19.899999999999295</v>
      </c>
      <c r="AW21" s="64">
        <f t="shared" si="8"/>
        <v>25.199999999998624</v>
      </c>
      <c r="AX21" s="64">
        <f t="shared" si="8"/>
        <v>-56.99999999999915</v>
      </c>
      <c r="AY21" s="64">
        <f t="shared" si="8"/>
        <v>7.200000000000159</v>
      </c>
      <c r="AZ21" s="64">
        <f t="shared" si="8"/>
        <v>28</v>
      </c>
      <c r="BA21" s="65">
        <f t="shared" si="8"/>
        <v>33.200000000000045</v>
      </c>
      <c r="BB21" s="64">
        <f t="shared" si="8"/>
        <v>-73.09999999999997</v>
      </c>
      <c r="BC21" s="64">
        <f t="shared" si="8"/>
        <v>155.09999999999997</v>
      </c>
      <c r="BD21" s="64">
        <f t="shared" si="8"/>
        <v>-62.100000000000136</v>
      </c>
      <c r="BE21" s="64">
        <f t="shared" si="8"/>
        <v>-6.7999999999996135</v>
      </c>
      <c r="BF21" s="64">
        <f t="shared" si="8"/>
        <v>63.19999999999965</v>
      </c>
      <c r="BG21" s="64">
        <f t="shared" si="8"/>
        <v>-39.19999999999993</v>
      </c>
      <c r="BH21" s="64">
        <f t="shared" si="8"/>
        <v>126.20000000000067</v>
      </c>
      <c r="BI21" s="64">
        <f t="shared" si="8"/>
        <v>108.39999999999901</v>
      </c>
      <c r="BJ21" s="64">
        <f t="shared" si="8"/>
        <v>9.699999999999875</v>
      </c>
      <c r="BK21" s="64">
        <f t="shared" si="8"/>
        <v>73.39999999999952</v>
      </c>
      <c r="BL21" s="64">
        <f t="shared" si="8"/>
        <v>-2.3999999999987267</v>
      </c>
      <c r="BM21" s="66">
        <f t="shared" si="8"/>
        <v>147.2</v>
      </c>
      <c r="BN21" s="66">
        <f t="shared" si="8"/>
        <v>-23.800000000000068</v>
      </c>
      <c r="BO21" s="66">
        <f t="shared" si="8"/>
        <v>408.80000000000007</v>
      </c>
      <c r="BP21" s="66">
        <f t="shared" si="8"/>
        <v>-129.2000000000005</v>
      </c>
      <c r="BQ21" s="66">
        <f t="shared" si="8"/>
        <v>106.50000000000034</v>
      </c>
      <c r="BR21" s="66">
        <f t="shared" si="8"/>
        <v>188.49999999999994</v>
      </c>
      <c r="BS21" s="66">
        <f t="shared" si="8"/>
        <v>24.400000000000432</v>
      </c>
      <c r="BT21" s="66">
        <f t="shared" si="8"/>
        <v>21.799999999999727</v>
      </c>
      <c r="BU21" s="66">
        <f t="shared" si="8"/>
        <v>187.4000000000001</v>
      </c>
      <c r="BV21" s="66">
        <f t="shared" si="8"/>
        <v>-19.29999999999984</v>
      </c>
      <c r="BW21" s="66">
        <f t="shared" si="8"/>
        <v>124.70000000000005</v>
      </c>
      <c r="BX21" s="66">
        <f t="shared" si="8"/>
        <v>50.100000000000136</v>
      </c>
      <c r="BY21" s="67">
        <v>167.01999999999998</v>
      </c>
      <c r="BZ21" s="61">
        <v>-52.32000000000005</v>
      </c>
      <c r="CA21" s="61">
        <v>270.70000000000016</v>
      </c>
      <c r="CB21" s="61">
        <v>-27.600000000000136</v>
      </c>
      <c r="CC21" s="61">
        <v>108.60000000000065</v>
      </c>
      <c r="CD21" s="61">
        <v>153.20000000000005</v>
      </c>
      <c r="CE21" s="61">
        <v>49.39999999999941</v>
      </c>
      <c r="CF21" s="61">
        <v>94.59999999999968</v>
      </c>
      <c r="CG21" s="61">
        <v>107.00000000000057</v>
      </c>
      <c r="CH21" s="61">
        <v>5.499999999999432</v>
      </c>
      <c r="CI21" s="61">
        <v>157.22495000000026</v>
      </c>
      <c r="CJ21" s="61">
        <v>30.975049999999783</v>
      </c>
      <c r="CK21" s="67">
        <f>CK8-CK13</f>
        <v>54.10000000000002</v>
      </c>
      <c r="CL21" s="61">
        <f>CL8-CL13</f>
        <v>-17.700000000000045</v>
      </c>
      <c r="CM21" s="61">
        <f>CM8-CM13</f>
        <v>339.9000000000001</v>
      </c>
      <c r="CN21" s="61">
        <f>CN8-CN13</f>
        <v>-19.40000000000032</v>
      </c>
      <c r="CO21" s="61">
        <f>CO8-CO13</f>
        <v>126.40000000000015</v>
      </c>
      <c r="CP21" s="61">
        <v>41.299999999999955</v>
      </c>
      <c r="CQ21" s="30">
        <v>173.69999999999987</v>
      </c>
      <c r="CR21" s="61">
        <f aca="true" t="shared" si="9" ref="CR21:CW21">CR8-CR13</f>
        <v>35.100000000000705</v>
      </c>
      <c r="CS21" s="61">
        <f t="shared" si="9"/>
        <v>102.89999999999918</v>
      </c>
      <c r="CT21" s="61">
        <f t="shared" si="9"/>
        <v>-129.40000000000055</v>
      </c>
      <c r="CU21" s="61">
        <f t="shared" si="9"/>
        <v>26.90000000000066</v>
      </c>
      <c r="CV21" s="61">
        <f t="shared" si="9"/>
        <v>-22.59999999999991</v>
      </c>
      <c r="CW21" s="61">
        <f t="shared" si="9"/>
        <v>112.50000000000006</v>
      </c>
      <c r="CX21" s="61">
        <f>CX8-CX13</f>
        <v>-113.10000000000002</v>
      </c>
      <c r="CY21" s="61">
        <f>CY8-CY13</f>
        <v>161.39999999999998</v>
      </c>
      <c r="CZ21" s="61">
        <f>CZ8-CZ13</f>
        <v>-54.10000000000025</v>
      </c>
      <c r="DA21" s="61">
        <v>35.20000000000027</v>
      </c>
      <c r="DB21" s="61">
        <v>58.40000000000009</v>
      </c>
      <c r="DC21" s="61">
        <f aca="true" t="shared" si="10" ref="DC21:DH21">DC8-DC13</f>
        <v>-12.30000000000041</v>
      </c>
      <c r="DD21" s="61">
        <f t="shared" si="10"/>
        <v>77.6000000000007</v>
      </c>
      <c r="DE21" s="61">
        <f t="shared" si="10"/>
        <v>150.2000000000005</v>
      </c>
      <c r="DF21" s="61">
        <f t="shared" si="10"/>
        <v>-39.299999999999955</v>
      </c>
      <c r="DG21" s="61">
        <f t="shared" si="10"/>
        <v>5.599999999997863</v>
      </c>
      <c r="DH21" s="61">
        <f t="shared" si="10"/>
        <v>-31.699999999999477</v>
      </c>
    </row>
    <row r="22" spans="1:112" ht="15">
      <c r="A22" s="3" t="s">
        <v>33</v>
      </c>
      <c r="B22" s="3"/>
      <c r="C22" s="3"/>
      <c r="D22" s="31"/>
      <c r="E22" s="34"/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/>
      <c r="M22" s="34"/>
      <c r="N22" s="34"/>
      <c r="O22" s="34"/>
      <c r="P22" s="34"/>
      <c r="Q22" s="68"/>
      <c r="R22" s="69"/>
      <c r="S22" s="31"/>
      <c r="T22" s="34"/>
      <c r="U22" s="31"/>
      <c r="V22" s="31"/>
      <c r="W22" s="31"/>
      <c r="X22" s="12"/>
      <c r="Y22" s="12"/>
      <c r="Z22" s="12"/>
      <c r="AA22" s="35"/>
      <c r="AB22" s="70"/>
      <c r="AC22" s="37"/>
      <c r="AD22" s="37"/>
      <c r="AE22" s="37"/>
      <c r="AF22" s="12">
        <v>0</v>
      </c>
      <c r="AG22" s="12"/>
      <c r="AH22" s="12"/>
      <c r="AI22" s="38"/>
      <c r="AJ22" s="71"/>
      <c r="AK22" s="12"/>
      <c r="AL22" s="12"/>
      <c r="AM22" s="12"/>
      <c r="AN22" s="40"/>
      <c r="AO22" s="41"/>
      <c r="AP22" s="42"/>
      <c r="AQ22" s="12"/>
      <c r="AR22" s="12"/>
      <c r="AS22" s="12"/>
      <c r="AT22" s="72"/>
      <c r="AU22" s="73"/>
      <c r="AV22" s="72"/>
      <c r="AW22" s="45"/>
      <c r="AX22" s="72"/>
      <c r="AY22" s="74"/>
      <c r="AZ22" s="75"/>
      <c r="BA22" s="26"/>
      <c r="BB22" s="42"/>
      <c r="BC22" s="48"/>
      <c r="BD22" s="48"/>
      <c r="BE22" s="42"/>
      <c r="BF22" s="12"/>
      <c r="BG22" s="12"/>
      <c r="BH22" s="12"/>
      <c r="BI22" s="12"/>
      <c r="BJ22" s="12"/>
      <c r="BK22" s="49"/>
      <c r="BL22" s="16"/>
      <c r="BM22" s="76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8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78"/>
      <c r="CL22" s="79"/>
      <c r="CM22" s="79"/>
      <c r="CN22" s="53"/>
      <c r="CO22" s="55"/>
      <c r="CP22" s="79"/>
      <c r="CQ22" s="30"/>
      <c r="CR22" s="79"/>
      <c r="CS22" s="55"/>
      <c r="CT22" s="55"/>
      <c r="CU22" s="55"/>
      <c r="CV22" s="55">
        <v>0</v>
      </c>
      <c r="CW22" s="80"/>
      <c r="CX22" s="79"/>
      <c r="CY22" s="30"/>
      <c r="CZ22" s="80"/>
      <c r="DA22" s="80"/>
      <c r="DB22" s="79"/>
      <c r="DC22" s="30"/>
      <c r="DD22" s="80"/>
      <c r="DE22" s="80"/>
      <c r="DF22" s="58"/>
      <c r="DG22" s="42"/>
      <c r="DH22" s="42"/>
    </row>
    <row r="23" spans="1:112" ht="15">
      <c r="A23" s="3" t="s">
        <v>34</v>
      </c>
      <c r="B23" s="3"/>
      <c r="C23" s="3"/>
      <c r="D23" s="81">
        <v>31</v>
      </c>
      <c r="E23" s="81">
        <v>-8.6</v>
      </c>
      <c r="F23" s="81">
        <v>37.8</v>
      </c>
      <c r="G23" s="81">
        <v>36.6</v>
      </c>
      <c r="H23" s="81">
        <v>38.1</v>
      </c>
      <c r="I23" s="81">
        <v>10.1</v>
      </c>
      <c r="J23" s="81">
        <v>54.299999999999926</v>
      </c>
      <c r="K23" s="81">
        <v>100.5</v>
      </c>
      <c r="L23" s="81">
        <v>9.700000000000045</v>
      </c>
      <c r="M23" s="81">
        <v>19.1</v>
      </c>
      <c r="N23" s="81">
        <v>85.3</v>
      </c>
      <c r="O23" s="81">
        <v>87.40000000000009</v>
      </c>
      <c r="P23" s="81">
        <v>34.79999999999984</v>
      </c>
      <c r="Q23" s="82">
        <v>13.5</v>
      </c>
      <c r="R23" s="75">
        <v>23.4</v>
      </c>
      <c r="S23" s="81">
        <v>48.5</v>
      </c>
      <c r="T23" s="83">
        <v>226.2</v>
      </c>
      <c r="U23" s="81">
        <v>116.8</v>
      </c>
      <c r="V23" s="81">
        <v>93.90000000000009</v>
      </c>
      <c r="W23" s="81">
        <v>-13.1</v>
      </c>
      <c r="X23" s="81">
        <v>-292.2</v>
      </c>
      <c r="Y23" s="81">
        <v>50.000000000000114</v>
      </c>
      <c r="Z23" s="81">
        <v>197</v>
      </c>
      <c r="AA23" s="81">
        <v>14.299999999999613</v>
      </c>
      <c r="AB23" s="84">
        <v>62.69999999999993</v>
      </c>
      <c r="AC23" s="83">
        <f aca="true" t="shared" si="11" ref="AC23:BX23">AC24-AC25</f>
        <v>8.899999999999999</v>
      </c>
      <c r="AD23" s="83">
        <f t="shared" si="11"/>
        <v>21.699999999999996</v>
      </c>
      <c r="AE23" s="83">
        <f t="shared" si="11"/>
        <v>-21</v>
      </c>
      <c r="AF23" s="83">
        <f t="shared" si="11"/>
        <v>-81.3</v>
      </c>
      <c r="AG23" s="83">
        <f t="shared" si="11"/>
        <v>81.60000000000001</v>
      </c>
      <c r="AH23" s="83">
        <f t="shared" si="11"/>
        <v>-23</v>
      </c>
      <c r="AI23" s="83">
        <f t="shared" si="11"/>
        <v>138.1</v>
      </c>
      <c r="AJ23" s="83">
        <f t="shared" si="11"/>
        <v>85.60000000000001</v>
      </c>
      <c r="AK23" s="83">
        <f t="shared" si="11"/>
        <v>138.39999999999998</v>
      </c>
      <c r="AL23" s="83">
        <f t="shared" si="11"/>
        <v>184.3</v>
      </c>
      <c r="AM23" s="83">
        <f t="shared" si="11"/>
        <v>89.5</v>
      </c>
      <c r="AN23" s="83">
        <f t="shared" si="11"/>
        <v>203.89999999999998</v>
      </c>
      <c r="AO23" s="85">
        <f t="shared" si="11"/>
        <v>-13.800000000000004</v>
      </c>
      <c r="AP23" s="86">
        <f t="shared" si="11"/>
        <v>2.5</v>
      </c>
      <c r="AQ23" s="86">
        <f t="shared" si="11"/>
        <v>127.8</v>
      </c>
      <c r="AR23" s="86">
        <f t="shared" si="11"/>
        <v>91.5</v>
      </c>
      <c r="AS23" s="86">
        <f t="shared" si="11"/>
        <v>60.49999999999999</v>
      </c>
      <c r="AT23" s="74">
        <f t="shared" si="11"/>
        <v>77.1</v>
      </c>
      <c r="AU23" s="74">
        <f t="shared" si="11"/>
        <v>171</v>
      </c>
      <c r="AV23" s="74">
        <f t="shared" si="11"/>
        <v>112.20000000000002</v>
      </c>
      <c r="AW23" s="74">
        <f t="shared" si="11"/>
        <v>54.199999999999996</v>
      </c>
      <c r="AX23" s="74">
        <f t="shared" si="11"/>
        <v>103.80000000000001</v>
      </c>
      <c r="AY23" s="74">
        <f t="shared" si="11"/>
        <v>103.00000000000003</v>
      </c>
      <c r="AZ23" s="74">
        <f t="shared" si="11"/>
        <v>151.59999999999977</v>
      </c>
      <c r="BA23" s="87">
        <f t="shared" si="11"/>
        <v>11.100000000000001</v>
      </c>
      <c r="BB23" s="88">
        <f t="shared" si="11"/>
        <v>42.300000000000004</v>
      </c>
      <c r="BC23" s="88">
        <f t="shared" si="11"/>
        <v>146.8</v>
      </c>
      <c r="BD23" s="88">
        <f t="shared" si="11"/>
        <v>70.1</v>
      </c>
      <c r="BE23" s="88">
        <f t="shared" si="11"/>
        <v>97.49999999999997</v>
      </c>
      <c r="BF23" s="88">
        <f t="shared" si="11"/>
        <v>108.20000000000002</v>
      </c>
      <c r="BG23" s="88">
        <f t="shared" si="11"/>
        <v>108.49999999999997</v>
      </c>
      <c r="BH23" s="88">
        <f t="shared" si="11"/>
        <v>141.20000000000016</v>
      </c>
      <c r="BI23" s="88">
        <f t="shared" si="11"/>
        <v>169.1</v>
      </c>
      <c r="BJ23" s="88">
        <f t="shared" si="11"/>
        <v>97.10000000000005</v>
      </c>
      <c r="BK23" s="88">
        <f t="shared" si="11"/>
        <v>81.69999999999993</v>
      </c>
      <c r="BL23" s="88">
        <f t="shared" si="11"/>
        <v>247.19999999999965</v>
      </c>
      <c r="BM23" s="89">
        <f t="shared" si="11"/>
        <v>79.3</v>
      </c>
      <c r="BN23" s="89">
        <f t="shared" si="11"/>
        <v>96.89999999999999</v>
      </c>
      <c r="BO23" s="89">
        <f t="shared" si="11"/>
        <v>92.40000000000003</v>
      </c>
      <c r="BP23" s="89">
        <f t="shared" si="11"/>
        <v>65.60000000000002</v>
      </c>
      <c r="BQ23" s="89">
        <f t="shared" si="11"/>
        <v>106.19999999999999</v>
      </c>
      <c r="BR23" s="89">
        <f t="shared" si="11"/>
        <v>78.59999999999988</v>
      </c>
      <c r="BS23" s="89">
        <f t="shared" si="11"/>
        <v>128.10000000000022</v>
      </c>
      <c r="BT23" s="89">
        <f t="shared" si="11"/>
        <v>101.69999999999985</v>
      </c>
      <c r="BU23" s="89">
        <f t="shared" si="11"/>
        <v>119.99999999999991</v>
      </c>
      <c r="BV23" s="89">
        <f t="shared" si="11"/>
        <v>38.80000000000007</v>
      </c>
      <c r="BW23" s="89">
        <f t="shared" si="11"/>
        <v>-15.5</v>
      </c>
      <c r="BX23" s="89">
        <f t="shared" si="11"/>
        <v>405.9</v>
      </c>
      <c r="BY23" s="78">
        <v>8.110000000000007</v>
      </c>
      <c r="BZ23" s="80">
        <v>51.58999999999998</v>
      </c>
      <c r="CA23" s="80">
        <v>45.5</v>
      </c>
      <c r="CB23" s="80">
        <v>77.69999999999999</v>
      </c>
      <c r="CC23" s="80">
        <v>18.900000000000034</v>
      </c>
      <c r="CD23" s="80">
        <v>110.09999999999997</v>
      </c>
      <c r="CE23" s="80">
        <v>161.10000000000002</v>
      </c>
      <c r="CF23" s="80">
        <v>182.20000000000005</v>
      </c>
      <c r="CG23" s="80">
        <v>204.20000000000005</v>
      </c>
      <c r="CH23" s="80">
        <v>129.19999999999993</v>
      </c>
      <c r="CI23" s="80">
        <v>65.80000000000007</v>
      </c>
      <c r="CJ23" s="80">
        <v>164.5999999999999</v>
      </c>
      <c r="CK23" s="78">
        <f>CK24-CK25</f>
        <v>8.799999999999999</v>
      </c>
      <c r="CL23" s="80">
        <f>CL24-CL25</f>
        <v>18.200000000000003</v>
      </c>
      <c r="CM23" s="80">
        <f>CM24-CM25</f>
        <v>43.00000000000001</v>
      </c>
      <c r="CN23" s="80">
        <f>CN24-CN25</f>
        <v>40.60000000000001</v>
      </c>
      <c r="CO23" s="80">
        <f>CO24-CO25</f>
        <v>47.29999999999998</v>
      </c>
      <c r="CP23" s="80">
        <v>42.599999999999994</v>
      </c>
      <c r="CQ23" s="90">
        <v>86.69999999999996</v>
      </c>
      <c r="CR23" s="80">
        <f aca="true" t="shared" si="12" ref="CR23:CW23">CR24-CR25</f>
        <v>94.8000000000001</v>
      </c>
      <c r="CS23" s="80">
        <f t="shared" si="12"/>
        <v>96.69999999999993</v>
      </c>
      <c r="CT23" s="80">
        <f t="shared" si="12"/>
        <v>125.80000000000005</v>
      </c>
      <c r="CU23" s="80">
        <f t="shared" si="12"/>
        <v>127.40000000000005</v>
      </c>
      <c r="CV23" s="80">
        <v>282.9999999999998</v>
      </c>
      <c r="CW23" s="80">
        <f t="shared" si="12"/>
        <v>21.592000000000002</v>
      </c>
      <c r="CX23" s="80">
        <f>CX24-CX25</f>
        <v>19.599999999999998</v>
      </c>
      <c r="CY23" s="80">
        <f>CY24-CY25</f>
        <v>15.099999999999987</v>
      </c>
      <c r="CZ23" s="80">
        <f>CZ24-CZ25</f>
        <v>41.90800000000003</v>
      </c>
      <c r="DA23" s="80">
        <v>52.3</v>
      </c>
      <c r="DB23" s="80">
        <v>124.39999999999998</v>
      </c>
      <c r="DC23" s="80">
        <f aca="true" t="shared" si="13" ref="DC23:DH23">DC24-DC25</f>
        <v>84.9350000000001</v>
      </c>
      <c r="DD23" s="80">
        <f t="shared" si="13"/>
        <v>88.41299999999985</v>
      </c>
      <c r="DE23" s="80">
        <f t="shared" si="13"/>
        <v>98.85600000000014</v>
      </c>
      <c r="DF23" s="80">
        <f t="shared" si="13"/>
        <v>99.59999999999988</v>
      </c>
      <c r="DG23" s="80">
        <f t="shared" si="13"/>
        <v>116.9</v>
      </c>
      <c r="DH23" s="80">
        <f t="shared" si="13"/>
        <v>203.59600000000023</v>
      </c>
    </row>
    <row r="24" spans="3:112" ht="15">
      <c r="C24" t="s">
        <v>35</v>
      </c>
      <c r="D24" s="31">
        <v>31.1</v>
      </c>
      <c r="E24" s="31">
        <v>11.9</v>
      </c>
      <c r="F24" s="31">
        <v>43.1</v>
      </c>
      <c r="G24" s="31">
        <v>49.5</v>
      </c>
      <c r="H24" s="31">
        <v>55.5</v>
      </c>
      <c r="I24" s="31">
        <v>70.6</v>
      </c>
      <c r="J24" s="31">
        <v>101.8</v>
      </c>
      <c r="K24" s="31">
        <v>123.4</v>
      </c>
      <c r="L24" s="31">
        <v>106.7</v>
      </c>
      <c r="M24" s="31">
        <v>125.6</v>
      </c>
      <c r="N24" s="31">
        <v>123.9</v>
      </c>
      <c r="O24" s="31">
        <v>99.40000000000009</v>
      </c>
      <c r="P24" s="31">
        <v>158.2</v>
      </c>
      <c r="Q24" s="32">
        <v>34.4</v>
      </c>
      <c r="R24" s="33">
        <v>38.3</v>
      </c>
      <c r="S24" s="31">
        <v>109.8</v>
      </c>
      <c r="T24" s="34">
        <v>203.7</v>
      </c>
      <c r="U24" s="31">
        <v>141.2</v>
      </c>
      <c r="V24" s="31">
        <v>117.3</v>
      </c>
      <c r="W24" s="31">
        <v>154.2</v>
      </c>
      <c r="X24" s="12">
        <v>-140.6</v>
      </c>
      <c r="Y24" s="12">
        <v>81.10000000000014</v>
      </c>
      <c r="Z24" s="12">
        <v>287.4</v>
      </c>
      <c r="AA24" s="35">
        <v>215.3</v>
      </c>
      <c r="AB24" s="36">
        <v>187.3</v>
      </c>
      <c r="AC24" s="37">
        <f>'[1]StatementII'!$L$24</f>
        <v>48.9</v>
      </c>
      <c r="AD24" s="37">
        <v>56.8</v>
      </c>
      <c r="AE24" s="37">
        <v>71.7</v>
      </c>
      <c r="AF24" s="12">
        <v>105.8</v>
      </c>
      <c r="AG24" s="12">
        <v>168.8</v>
      </c>
      <c r="AH24" s="12">
        <v>81.7</v>
      </c>
      <c r="AI24" s="38">
        <v>168.6</v>
      </c>
      <c r="AJ24" s="39">
        <v>100.4</v>
      </c>
      <c r="AK24" s="12">
        <v>154.2</v>
      </c>
      <c r="AL24" s="12">
        <v>199.8</v>
      </c>
      <c r="AM24" s="12">
        <v>124.9</v>
      </c>
      <c r="AN24" s="40">
        <v>242.6</v>
      </c>
      <c r="AO24" s="41">
        <f>'[2]StatementII'!$L$24</f>
        <v>29.9</v>
      </c>
      <c r="AP24" s="48">
        <v>38</v>
      </c>
      <c r="AQ24" s="37">
        <v>81</v>
      </c>
      <c r="AR24" s="12">
        <v>95.5</v>
      </c>
      <c r="AS24" s="12">
        <v>100.1</v>
      </c>
      <c r="AT24" s="43">
        <v>106.1</v>
      </c>
      <c r="AU24" s="44">
        <v>180.8</v>
      </c>
      <c r="AV24" s="43">
        <v>144.8</v>
      </c>
      <c r="AW24" s="45">
        <v>70.3</v>
      </c>
      <c r="AX24" s="43">
        <v>117.4</v>
      </c>
      <c r="AY24" s="45">
        <v>110.4</v>
      </c>
      <c r="AZ24" s="46">
        <v>178.49999999999977</v>
      </c>
      <c r="BA24" s="47">
        <v>26.5</v>
      </c>
      <c r="BB24" s="42">
        <v>47.400000000000006</v>
      </c>
      <c r="BC24" s="48">
        <v>158.9</v>
      </c>
      <c r="BD24" s="48">
        <v>75.19999999999999</v>
      </c>
      <c r="BE24" s="42">
        <v>107.59999999999997</v>
      </c>
      <c r="BF24" s="12">
        <v>121.40000000000003</v>
      </c>
      <c r="BG24" s="12">
        <v>125.29999999999995</v>
      </c>
      <c r="BH24" s="12">
        <v>159.60000000000014</v>
      </c>
      <c r="BI24" s="12">
        <v>212</v>
      </c>
      <c r="BJ24" s="12">
        <v>115.70000000000005</v>
      </c>
      <c r="BK24" s="49">
        <v>111.79999999999995</v>
      </c>
      <c r="BL24" s="12">
        <v>279.39999999999964</v>
      </c>
      <c r="BM24" s="50">
        <v>89.3</v>
      </c>
      <c r="BN24" s="51">
        <v>107.89999999999999</v>
      </c>
      <c r="BO24" s="51">
        <v>111.10000000000002</v>
      </c>
      <c r="BP24" s="51">
        <v>84.40000000000003</v>
      </c>
      <c r="BQ24" s="51">
        <v>114.89999999999998</v>
      </c>
      <c r="BR24" s="51">
        <v>102.49999999999989</v>
      </c>
      <c r="BS24" s="51">
        <v>145.50000000000023</v>
      </c>
      <c r="BT24" s="51">
        <v>118.79999999999984</v>
      </c>
      <c r="BU24" s="51">
        <v>132.69999999999993</v>
      </c>
      <c r="BV24" s="51">
        <v>123.70000000000005</v>
      </c>
      <c r="BW24" s="51">
        <v>95.70000000000005</v>
      </c>
      <c r="BX24" s="51">
        <v>448.79999999999995</v>
      </c>
      <c r="BY24" s="52">
        <v>42.93000000000001</v>
      </c>
      <c r="BZ24" s="53">
        <v>61.66999999999999</v>
      </c>
      <c r="CA24" s="53">
        <v>85.6</v>
      </c>
      <c r="CB24" s="53">
        <v>99</v>
      </c>
      <c r="CC24" s="53">
        <v>119.10000000000002</v>
      </c>
      <c r="CD24" s="53">
        <v>125.69999999999999</v>
      </c>
      <c r="CE24" s="53">
        <v>172.29999999999995</v>
      </c>
      <c r="CF24" s="53">
        <v>192.10000000000014</v>
      </c>
      <c r="CG24" s="53">
        <v>214.79999999999995</v>
      </c>
      <c r="CH24" s="53">
        <v>133.29999999999995</v>
      </c>
      <c r="CI24" s="53">
        <v>73</v>
      </c>
      <c r="CJ24" s="53">
        <v>179</v>
      </c>
      <c r="CK24" s="52">
        <v>12.7</v>
      </c>
      <c r="CL24" s="54">
        <v>23.000000000000004</v>
      </c>
      <c r="CM24" s="54">
        <v>51.2</v>
      </c>
      <c r="CN24" s="53">
        <v>45.900000000000006</v>
      </c>
      <c r="CO24" s="55">
        <v>58.69999999999999</v>
      </c>
      <c r="CP24" s="54">
        <v>51.69999999999999</v>
      </c>
      <c r="CQ24" s="56">
        <v>90.89999999999998</v>
      </c>
      <c r="CR24" s="54">
        <v>97.90000000000009</v>
      </c>
      <c r="CS24" s="55">
        <v>112.49999999999994</v>
      </c>
      <c r="CT24" s="55">
        <v>151.70000000000005</v>
      </c>
      <c r="CU24" s="55">
        <v>139.70000000000005</v>
      </c>
      <c r="CV24" s="55">
        <v>304.6999999999998</v>
      </c>
      <c r="CW24" s="53">
        <f>'[3]StatementII'!$L$24</f>
        <v>31.700000000000003</v>
      </c>
      <c r="CX24" s="54">
        <v>31.799999999999997</v>
      </c>
      <c r="CY24" s="56">
        <v>41.599999999999994</v>
      </c>
      <c r="CZ24" s="53">
        <v>44.20000000000002</v>
      </c>
      <c r="DA24" s="80">
        <v>57.5</v>
      </c>
      <c r="DB24" s="54">
        <v>141.59999999999997</v>
      </c>
      <c r="DC24" s="56">
        <v>86.4960000000001</v>
      </c>
      <c r="DD24" s="53">
        <v>90.21299999999985</v>
      </c>
      <c r="DE24" s="53">
        <v>114.10000000000014</v>
      </c>
      <c r="DF24" s="58">
        <v>100.5909999999999</v>
      </c>
      <c r="DG24" s="42">
        <v>118</v>
      </c>
      <c r="DH24" s="42">
        <v>224.00000000000023</v>
      </c>
    </row>
    <row r="25" spans="3:112" ht="15">
      <c r="C25" t="s">
        <v>36</v>
      </c>
      <c r="D25" s="31">
        <v>31.2</v>
      </c>
      <c r="E25" s="31">
        <v>20.5</v>
      </c>
      <c r="F25" s="31">
        <v>5.3</v>
      </c>
      <c r="G25" s="31">
        <v>12.9</v>
      </c>
      <c r="H25" s="31">
        <v>17.4</v>
      </c>
      <c r="I25" s="31">
        <v>60.5</v>
      </c>
      <c r="J25" s="31">
        <v>47.5</v>
      </c>
      <c r="K25" s="31">
        <v>22.9</v>
      </c>
      <c r="L25" s="31">
        <v>97</v>
      </c>
      <c r="M25" s="31">
        <v>106.5</v>
      </c>
      <c r="N25" s="31">
        <v>38.6</v>
      </c>
      <c r="O25" s="31">
        <v>12</v>
      </c>
      <c r="P25" s="31">
        <v>123.4</v>
      </c>
      <c r="Q25" s="32">
        <v>20.9</v>
      </c>
      <c r="R25" s="33">
        <v>14.9</v>
      </c>
      <c r="S25" s="31">
        <v>61.3</v>
      </c>
      <c r="T25" s="34">
        <v>-22.5</v>
      </c>
      <c r="U25" s="31">
        <v>24.4</v>
      </c>
      <c r="V25" s="31">
        <v>23.4</v>
      </c>
      <c r="W25" s="31">
        <v>167.3</v>
      </c>
      <c r="X25" s="12">
        <v>151.6</v>
      </c>
      <c r="Y25" s="12">
        <v>31.1</v>
      </c>
      <c r="Z25" s="12">
        <v>90.4</v>
      </c>
      <c r="AA25" s="35">
        <v>201</v>
      </c>
      <c r="AB25" s="36">
        <v>124.6</v>
      </c>
      <c r="AC25" s="37">
        <f>'[1]StatementII'!$L$29</f>
        <v>40</v>
      </c>
      <c r="AD25" s="37">
        <v>35.1</v>
      </c>
      <c r="AE25" s="37">
        <v>92.7</v>
      </c>
      <c r="AF25" s="12">
        <v>187.1</v>
      </c>
      <c r="AG25" s="12">
        <v>87.2</v>
      </c>
      <c r="AH25" s="12">
        <v>104.7</v>
      </c>
      <c r="AI25" s="38">
        <v>30.5</v>
      </c>
      <c r="AJ25" s="39">
        <v>14.8</v>
      </c>
      <c r="AK25" s="12">
        <v>15.8</v>
      </c>
      <c r="AL25" s="12">
        <v>15.5</v>
      </c>
      <c r="AM25" s="12">
        <v>35.4</v>
      </c>
      <c r="AN25" s="40">
        <v>38.7</v>
      </c>
      <c r="AO25" s="41">
        <f>'[2]StatementII'!$L$29</f>
        <v>43.7</v>
      </c>
      <c r="AP25" s="48">
        <v>35.5</v>
      </c>
      <c r="AQ25" s="12">
        <v>-46.8</v>
      </c>
      <c r="AR25" s="37">
        <v>4</v>
      </c>
      <c r="AS25" s="12">
        <v>39.6</v>
      </c>
      <c r="AT25" s="43">
        <v>29</v>
      </c>
      <c r="AU25" s="44">
        <v>9.8</v>
      </c>
      <c r="AV25" s="43">
        <v>32.6</v>
      </c>
      <c r="AW25" s="45">
        <v>16.1</v>
      </c>
      <c r="AX25" s="43">
        <v>13.6</v>
      </c>
      <c r="AY25" s="62">
        <v>7.399999999999977</v>
      </c>
      <c r="AZ25" s="91">
        <v>26.900000000000006</v>
      </c>
      <c r="BA25" s="47">
        <v>15.399999999999999</v>
      </c>
      <c r="BB25" s="42">
        <v>5.100000000000001</v>
      </c>
      <c r="BC25" s="48">
        <v>12.100000000000001</v>
      </c>
      <c r="BD25" s="48">
        <v>5.100000000000001</v>
      </c>
      <c r="BE25" s="42">
        <v>10.099999999999994</v>
      </c>
      <c r="BF25" s="12">
        <v>13.20000000000001</v>
      </c>
      <c r="BG25" s="12">
        <v>16.79999999999999</v>
      </c>
      <c r="BH25" s="12">
        <v>18.39999999999999</v>
      </c>
      <c r="BI25" s="12">
        <v>42.900000000000006</v>
      </c>
      <c r="BJ25" s="12">
        <v>18.599999999999994</v>
      </c>
      <c r="BK25" s="49">
        <v>30.100000000000023</v>
      </c>
      <c r="BL25" s="12">
        <v>32.19999999999999</v>
      </c>
      <c r="BM25" s="50">
        <v>10</v>
      </c>
      <c r="BN25" s="51">
        <v>11</v>
      </c>
      <c r="BO25" s="51">
        <v>18.699999999999996</v>
      </c>
      <c r="BP25" s="51">
        <v>18.800000000000004</v>
      </c>
      <c r="BQ25" s="51">
        <v>8.699999999999989</v>
      </c>
      <c r="BR25" s="51">
        <v>23.900000000000006</v>
      </c>
      <c r="BS25" s="51">
        <v>17.400000000000006</v>
      </c>
      <c r="BT25" s="51">
        <v>17.099999999999994</v>
      </c>
      <c r="BU25" s="51">
        <v>12.700000000000017</v>
      </c>
      <c r="BV25" s="51">
        <v>84.89999999999998</v>
      </c>
      <c r="BW25" s="51">
        <v>111.20000000000005</v>
      </c>
      <c r="BX25" s="51">
        <v>42.89999999999998</v>
      </c>
      <c r="BY25" s="52">
        <v>34.82</v>
      </c>
      <c r="BZ25" s="53">
        <v>10.080000000000005</v>
      </c>
      <c r="CA25" s="53">
        <v>40.099999999999994</v>
      </c>
      <c r="CB25" s="53">
        <v>21.299999999999997</v>
      </c>
      <c r="CC25" s="53">
        <v>100.2</v>
      </c>
      <c r="CD25" s="53">
        <v>15.599999999999994</v>
      </c>
      <c r="CE25" s="53">
        <v>11.199999999999989</v>
      </c>
      <c r="CF25" s="53">
        <v>9.900000000000034</v>
      </c>
      <c r="CG25" s="53">
        <v>10.599999999999966</v>
      </c>
      <c r="CH25" s="53">
        <v>4.099999999999994</v>
      </c>
      <c r="CI25" s="53">
        <v>7.2000000000000455</v>
      </c>
      <c r="CJ25" s="53">
        <v>14.399999999999977</v>
      </c>
      <c r="CK25" s="52">
        <v>3.9</v>
      </c>
      <c r="CL25" s="54">
        <v>4.800000000000001</v>
      </c>
      <c r="CM25" s="54">
        <v>8.199999999999998</v>
      </c>
      <c r="CN25" s="53">
        <v>5.300000000000001</v>
      </c>
      <c r="CO25" s="55">
        <v>11.400000000000002</v>
      </c>
      <c r="CP25" s="54">
        <v>9.099999999999994</v>
      </c>
      <c r="CQ25" s="56">
        <v>4.20000000000001</v>
      </c>
      <c r="CR25" s="54">
        <v>3.0999999999999943</v>
      </c>
      <c r="CS25" s="55">
        <v>15.800000000000011</v>
      </c>
      <c r="CT25" s="55">
        <v>25.89999999999999</v>
      </c>
      <c r="CU25" s="55">
        <v>12.299999999999997</v>
      </c>
      <c r="CV25" s="55">
        <v>21.700000000000003</v>
      </c>
      <c r="CW25" s="53">
        <f>'[3]StatementII'!$L$29</f>
        <v>10.108</v>
      </c>
      <c r="CX25" s="54">
        <v>12.2</v>
      </c>
      <c r="CY25" s="56">
        <v>26.500000000000007</v>
      </c>
      <c r="CZ25" s="53">
        <v>2.2919999999999874</v>
      </c>
      <c r="DA25" s="80">
        <v>5.200000000000003</v>
      </c>
      <c r="DB25" s="54">
        <v>17.200000000000003</v>
      </c>
      <c r="DC25" s="56">
        <v>1.5609999999999928</v>
      </c>
      <c r="DD25" s="53">
        <v>1.7999999999999972</v>
      </c>
      <c r="DE25" s="53">
        <v>15.244</v>
      </c>
      <c r="DF25" s="58">
        <v>0.9910000000000139</v>
      </c>
      <c r="DG25" s="42">
        <v>1.0999999999999943</v>
      </c>
      <c r="DH25" s="42">
        <v>20.403999999999996</v>
      </c>
    </row>
    <row r="26" spans="1:112" ht="15">
      <c r="A26" s="1" t="s">
        <v>37</v>
      </c>
      <c r="B26" s="1"/>
      <c r="C26" s="1"/>
      <c r="D26" s="18" t="s">
        <v>38</v>
      </c>
      <c r="E26" s="18">
        <v>44.2</v>
      </c>
      <c r="F26" s="18">
        <v>-9.29999999999994</v>
      </c>
      <c r="G26" s="18">
        <v>141.4</v>
      </c>
      <c r="H26" s="18">
        <v>-45.8</v>
      </c>
      <c r="I26" s="18">
        <v>109.5</v>
      </c>
      <c r="J26" s="18">
        <v>-29.399999999999608</v>
      </c>
      <c r="K26" s="18">
        <v>-47.69999999999982</v>
      </c>
      <c r="L26" s="18">
        <v>129.49999999999932</v>
      </c>
      <c r="M26" s="18">
        <v>52.80000000000052</v>
      </c>
      <c r="N26" s="18">
        <v>-48.80000000000041</v>
      </c>
      <c r="O26" s="18">
        <v>-19.599999999999454</v>
      </c>
      <c r="P26" s="18">
        <v>89.5999999999998</v>
      </c>
      <c r="Q26" s="19">
        <v>200.3</v>
      </c>
      <c r="R26" s="20">
        <v>76.09999999999991</v>
      </c>
      <c r="S26" s="21">
        <v>40.00000000000006</v>
      </c>
      <c r="T26" s="21">
        <v>9.70000000000016</v>
      </c>
      <c r="U26" s="18">
        <v>29.699999999999477</v>
      </c>
      <c r="V26" s="18">
        <v>-6.099999999999909</v>
      </c>
      <c r="W26" s="18">
        <v>215.9</v>
      </c>
      <c r="X26" s="18">
        <v>-70.39999999999918</v>
      </c>
      <c r="Y26" s="18">
        <v>65.79999999999916</v>
      </c>
      <c r="Z26" s="18">
        <v>-166.00000000000057</v>
      </c>
      <c r="AA26" s="18">
        <v>-69.1999999999997</v>
      </c>
      <c r="AB26" s="22">
        <v>-273.09999999999866</v>
      </c>
      <c r="AC26" s="21">
        <f aca="true" t="shared" si="14" ref="AC26:AZ26">AC8-AC13-AC23</f>
        <v>-53.79999999999992</v>
      </c>
      <c r="AD26" s="21">
        <f t="shared" si="14"/>
        <v>-111.96999999999997</v>
      </c>
      <c r="AE26" s="21">
        <f t="shared" si="14"/>
        <v>192.57000000000005</v>
      </c>
      <c r="AF26" s="21">
        <f t="shared" si="14"/>
        <v>37.40000000000002</v>
      </c>
      <c r="AG26" s="21">
        <f t="shared" si="14"/>
        <v>-136.60000000000002</v>
      </c>
      <c r="AH26" s="21">
        <f t="shared" si="14"/>
        <v>94.5</v>
      </c>
      <c r="AI26" s="21">
        <f t="shared" si="14"/>
        <v>-150.19999999999996</v>
      </c>
      <c r="AJ26" s="21">
        <f t="shared" si="14"/>
        <v>-112.89999999999934</v>
      </c>
      <c r="AK26" s="21">
        <f t="shared" si="14"/>
        <v>-66.79999999999978</v>
      </c>
      <c r="AL26" s="21">
        <f t="shared" si="14"/>
        <v>-197.30000000000018</v>
      </c>
      <c r="AM26" s="21">
        <f t="shared" si="14"/>
        <v>349.80000000000007</v>
      </c>
      <c r="AN26" s="21">
        <f t="shared" si="14"/>
        <v>-228.0999999999999</v>
      </c>
      <c r="AO26" s="23">
        <f t="shared" si="14"/>
        <v>7.700000000000038</v>
      </c>
      <c r="AP26" s="24">
        <f t="shared" si="14"/>
        <v>-100.89999999999992</v>
      </c>
      <c r="AQ26" s="24">
        <f t="shared" si="14"/>
        <v>96.30000000000003</v>
      </c>
      <c r="AR26" s="24">
        <f t="shared" si="14"/>
        <v>-210.7</v>
      </c>
      <c r="AS26" s="24">
        <f t="shared" si="14"/>
        <v>-107.19999999999999</v>
      </c>
      <c r="AT26" s="25">
        <f t="shared" si="14"/>
        <v>-116.20000000000007</v>
      </c>
      <c r="AU26" s="25">
        <f t="shared" si="14"/>
        <v>-201.59999999999997</v>
      </c>
      <c r="AV26" s="25">
        <f t="shared" si="14"/>
        <v>-132.0999999999993</v>
      </c>
      <c r="AW26" s="25">
        <f t="shared" si="14"/>
        <v>-29.00000000000137</v>
      </c>
      <c r="AX26" s="25">
        <f t="shared" si="14"/>
        <v>-160.79999999999916</v>
      </c>
      <c r="AY26" s="25">
        <f t="shared" si="14"/>
        <v>-95.79999999999987</v>
      </c>
      <c r="AZ26" s="25">
        <f t="shared" si="14"/>
        <v>-123.59999999999977</v>
      </c>
      <c r="BA26" s="26">
        <f aca="true" t="shared" si="15" ref="BA26:BX26">BA21-BA23</f>
        <v>22.100000000000044</v>
      </c>
      <c r="BB26" s="27">
        <f t="shared" si="15"/>
        <v>-115.39999999999998</v>
      </c>
      <c r="BC26" s="27">
        <f t="shared" si="15"/>
        <v>8.299999999999955</v>
      </c>
      <c r="BD26" s="27">
        <f t="shared" si="15"/>
        <v>-132.20000000000013</v>
      </c>
      <c r="BE26" s="27">
        <f t="shared" si="15"/>
        <v>-104.29999999999959</v>
      </c>
      <c r="BF26" s="27">
        <f t="shared" si="15"/>
        <v>-45.00000000000037</v>
      </c>
      <c r="BG26" s="27">
        <f t="shared" si="15"/>
        <v>-147.6999999999999</v>
      </c>
      <c r="BH26" s="27">
        <f t="shared" si="15"/>
        <v>-14.999999999999488</v>
      </c>
      <c r="BI26" s="27">
        <f t="shared" si="15"/>
        <v>-60.70000000000098</v>
      </c>
      <c r="BJ26" s="27">
        <f t="shared" si="15"/>
        <v>-87.40000000000018</v>
      </c>
      <c r="BK26" s="27">
        <f t="shared" si="15"/>
        <v>-8.30000000000041</v>
      </c>
      <c r="BL26" s="27">
        <f t="shared" si="15"/>
        <v>-249.59999999999837</v>
      </c>
      <c r="BM26" s="28">
        <f t="shared" si="15"/>
        <v>67.89999999999999</v>
      </c>
      <c r="BN26" s="28">
        <f t="shared" si="15"/>
        <v>-120.70000000000006</v>
      </c>
      <c r="BO26" s="28">
        <f t="shared" si="15"/>
        <v>316.40000000000003</v>
      </c>
      <c r="BP26" s="28">
        <f t="shared" si="15"/>
        <v>-194.80000000000052</v>
      </c>
      <c r="BQ26" s="28">
        <f t="shared" si="15"/>
        <v>0.30000000000035243</v>
      </c>
      <c r="BR26" s="28">
        <f t="shared" si="15"/>
        <v>109.90000000000006</v>
      </c>
      <c r="BS26" s="28">
        <f t="shared" si="15"/>
        <v>-103.69999999999979</v>
      </c>
      <c r="BT26" s="28">
        <f t="shared" si="15"/>
        <v>-79.90000000000012</v>
      </c>
      <c r="BU26" s="28">
        <f t="shared" si="15"/>
        <v>67.40000000000018</v>
      </c>
      <c r="BV26" s="28">
        <f t="shared" si="15"/>
        <v>-58.09999999999991</v>
      </c>
      <c r="BW26" s="28">
        <f t="shared" si="15"/>
        <v>140.20000000000005</v>
      </c>
      <c r="BX26" s="28">
        <f t="shared" si="15"/>
        <v>-355.79999999999984</v>
      </c>
      <c r="BY26" s="67">
        <v>158.90999999999997</v>
      </c>
      <c r="BZ26" s="61">
        <v>-103.91000000000003</v>
      </c>
      <c r="CA26" s="61">
        <v>225.20000000000016</v>
      </c>
      <c r="CB26" s="61">
        <v>-105.30000000000013</v>
      </c>
      <c r="CC26" s="61">
        <v>89.70000000000061</v>
      </c>
      <c r="CD26" s="61">
        <v>43.10000000000008</v>
      </c>
      <c r="CE26" s="61">
        <v>-111.70000000000061</v>
      </c>
      <c r="CF26" s="61">
        <v>-87.60000000000036</v>
      </c>
      <c r="CG26" s="61">
        <v>-97.19999999999948</v>
      </c>
      <c r="CH26" s="61">
        <v>-123.7000000000005</v>
      </c>
      <c r="CI26" s="61">
        <v>91.4249500000002</v>
      </c>
      <c r="CJ26" s="61">
        <v>-133.62495000000013</v>
      </c>
      <c r="CK26" s="67">
        <f>CK8-CK13-CK23</f>
        <v>45.300000000000026</v>
      </c>
      <c r="CL26" s="61">
        <f>CL8-CL13-CL23</f>
        <v>-35.90000000000005</v>
      </c>
      <c r="CM26" s="61">
        <f>CM8-CM13-CM23</f>
        <v>296.9000000000001</v>
      </c>
      <c r="CN26" s="61">
        <f>CN8-CN13-CN23</f>
        <v>-60.00000000000033</v>
      </c>
      <c r="CO26" s="61">
        <f>CO8-CO13-CO23</f>
        <v>79.10000000000016</v>
      </c>
      <c r="CP26" s="61">
        <v>-1.3000000000000398</v>
      </c>
      <c r="CQ26" s="30">
        <v>86.99999999999991</v>
      </c>
      <c r="CR26" s="61">
        <f aca="true" t="shared" si="16" ref="CR26:CW26">CR8-CR13-CR23</f>
        <v>-59.69999999999939</v>
      </c>
      <c r="CS26" s="61">
        <f t="shared" si="16"/>
        <v>6.19999999999925</v>
      </c>
      <c r="CT26" s="61">
        <f t="shared" si="16"/>
        <v>-255.2000000000006</v>
      </c>
      <c r="CU26" s="61">
        <f t="shared" si="16"/>
        <v>-100.49999999999939</v>
      </c>
      <c r="CV26" s="61">
        <f t="shared" si="16"/>
        <v>-305.5999999999997</v>
      </c>
      <c r="CW26" s="61">
        <f t="shared" si="16"/>
        <v>90.90800000000006</v>
      </c>
      <c r="CX26" s="61">
        <f>CX8-CX13-CX23</f>
        <v>-132.70000000000002</v>
      </c>
      <c r="CY26" s="61">
        <f>CY8-CY13-CY23</f>
        <v>146.29999999999998</v>
      </c>
      <c r="CZ26" s="61">
        <f>CZ8-CZ13-CZ23</f>
        <v>-96.00800000000028</v>
      </c>
      <c r="DA26" s="61">
        <v>-17.099999999999724</v>
      </c>
      <c r="DB26" s="61">
        <v>-65.99999999999989</v>
      </c>
      <c r="DC26" s="61">
        <f aca="true" t="shared" si="17" ref="DC26:DH26">DC8-DC13-DC23</f>
        <v>-97.23500000000051</v>
      </c>
      <c r="DD26" s="61">
        <f t="shared" si="17"/>
        <v>-10.81299999999915</v>
      </c>
      <c r="DE26" s="61">
        <f t="shared" si="17"/>
        <v>51.344000000000364</v>
      </c>
      <c r="DF26" s="61">
        <f t="shared" si="17"/>
        <v>-138.89999999999984</v>
      </c>
      <c r="DG26" s="61">
        <f t="shared" si="17"/>
        <v>-111.30000000000214</v>
      </c>
      <c r="DH26" s="61">
        <f t="shared" si="17"/>
        <v>-235.2959999999997</v>
      </c>
    </row>
    <row r="27" spans="1:112" ht="15">
      <c r="A27" s="3" t="s">
        <v>39</v>
      </c>
      <c r="B27" s="3"/>
      <c r="C27" s="3"/>
      <c r="D27" s="81" t="s">
        <v>40</v>
      </c>
      <c r="E27" s="81">
        <v>35.3</v>
      </c>
      <c r="F27" s="81">
        <v>16.1</v>
      </c>
      <c r="G27" s="81">
        <v>24.9</v>
      </c>
      <c r="H27" s="81">
        <v>18.1</v>
      </c>
      <c r="I27" s="81">
        <v>19.4</v>
      </c>
      <c r="J27" s="81">
        <v>8.900000000000034</v>
      </c>
      <c r="K27" s="81">
        <v>1.6999999999999744</v>
      </c>
      <c r="L27" s="81">
        <v>-3.499999999999986</v>
      </c>
      <c r="M27" s="81">
        <v>1.5</v>
      </c>
      <c r="N27" s="81">
        <v>5.5</v>
      </c>
      <c r="O27" s="81">
        <v>3.9000000000000057</v>
      </c>
      <c r="P27" s="81">
        <v>27.8</v>
      </c>
      <c r="Q27" s="82">
        <v>47.8</v>
      </c>
      <c r="R27" s="75">
        <v>6.500000000000028</v>
      </c>
      <c r="S27" s="81">
        <v>12.2</v>
      </c>
      <c r="T27" s="83">
        <v>24.1</v>
      </c>
      <c r="U27" s="81">
        <v>18</v>
      </c>
      <c r="V27" s="81">
        <v>8.399999999999991</v>
      </c>
      <c r="W27" s="81">
        <v>45</v>
      </c>
      <c r="X27" s="81">
        <v>7.599999999999994</v>
      </c>
      <c r="Y27" s="81">
        <v>16.5</v>
      </c>
      <c r="Z27" s="81">
        <v>-101.7</v>
      </c>
      <c r="AA27" s="92">
        <v>-4.500000000000028</v>
      </c>
      <c r="AB27" s="70">
        <v>-23.6</v>
      </c>
      <c r="AC27" s="83">
        <f>SUM(AC28:AC29)</f>
        <v>5.299999999999997</v>
      </c>
      <c r="AD27" s="83">
        <v>6.8999999999999915</v>
      </c>
      <c r="AE27" s="83">
        <v>5.500000000000011</v>
      </c>
      <c r="AF27" s="16">
        <f>SUM(AF28:AF29)</f>
        <v>6.7</v>
      </c>
      <c r="AG27" s="16">
        <f>SUM(AG28:AG29)</f>
        <v>518.1</v>
      </c>
      <c r="AH27" s="16">
        <v>40.7</v>
      </c>
      <c r="AI27" s="93">
        <v>8.099999999999909</v>
      </c>
      <c r="AJ27" s="94">
        <v>26.3</v>
      </c>
      <c r="AK27" s="16">
        <f>SUM(AK28:AK29)</f>
        <v>16.600000000000136</v>
      </c>
      <c r="AL27" s="16">
        <f>SUM(AL28:AL29)</f>
        <v>-272.8</v>
      </c>
      <c r="AM27" s="16">
        <v>-55.9</v>
      </c>
      <c r="AN27" s="95">
        <v>-121.2</v>
      </c>
      <c r="AO27" s="17">
        <f aca="true" t="shared" si="18" ref="AO27:AZ27">SUM(AO28:AO29)</f>
        <v>6.399999999999999</v>
      </c>
      <c r="AP27" s="96">
        <f t="shared" si="18"/>
        <v>-12.4</v>
      </c>
      <c r="AQ27" s="96">
        <f t="shared" si="18"/>
        <v>-66.2</v>
      </c>
      <c r="AR27" s="96">
        <f t="shared" si="18"/>
        <v>-17.9</v>
      </c>
      <c r="AS27" s="96">
        <f t="shared" si="18"/>
        <v>2.3999999999999773</v>
      </c>
      <c r="AT27" s="74">
        <f t="shared" si="18"/>
        <v>-16</v>
      </c>
      <c r="AU27" s="74">
        <f t="shared" si="18"/>
        <v>2.19999999999996</v>
      </c>
      <c r="AV27" s="74">
        <f t="shared" si="18"/>
        <v>6.5</v>
      </c>
      <c r="AW27" s="74">
        <f t="shared" si="18"/>
        <v>13.4</v>
      </c>
      <c r="AX27" s="74">
        <f t="shared" si="18"/>
        <v>-35.59999999999992</v>
      </c>
      <c r="AY27" s="74">
        <f t="shared" si="18"/>
        <v>-3.2</v>
      </c>
      <c r="AZ27" s="74">
        <f t="shared" si="18"/>
        <v>6.099999999999966</v>
      </c>
      <c r="BA27" s="97">
        <f aca="true" t="shared" si="19" ref="BA27:BF27">SUM(BA28:BA30)</f>
        <v>-7.299999999999997</v>
      </c>
      <c r="BB27" s="98">
        <f t="shared" si="19"/>
        <v>5.400000000000002</v>
      </c>
      <c r="BC27" s="98">
        <f t="shared" si="19"/>
        <v>-3.5999999999999934</v>
      </c>
      <c r="BD27" s="98">
        <f t="shared" si="19"/>
        <v>-1.600000000000013</v>
      </c>
      <c r="BE27" s="98">
        <f t="shared" si="19"/>
        <v>-0.9000000000000163</v>
      </c>
      <c r="BF27" s="12">
        <f t="shared" si="19"/>
        <v>12.799999999999997</v>
      </c>
      <c r="BG27" s="12">
        <v>2.300000000000024</v>
      </c>
      <c r="BH27" s="12">
        <v>4.40000000000002</v>
      </c>
      <c r="BI27" s="12">
        <v>60.29999999999999</v>
      </c>
      <c r="BJ27" s="12">
        <v>55</v>
      </c>
      <c r="BK27" s="99">
        <v>48.79999999999998</v>
      </c>
      <c r="BL27" s="81">
        <f aca="true" t="shared" si="20" ref="BL27:BX27">SUM(BL28:BL30)</f>
        <v>76.1</v>
      </c>
      <c r="BM27" s="100">
        <f t="shared" si="20"/>
        <v>0.6000000000000019</v>
      </c>
      <c r="BN27" s="100">
        <f t="shared" si="20"/>
        <v>8.900000000000004</v>
      </c>
      <c r="BO27" s="100">
        <f t="shared" si="20"/>
        <v>12.999999999999995</v>
      </c>
      <c r="BP27" s="100">
        <f t="shared" si="20"/>
        <v>17.9</v>
      </c>
      <c r="BQ27" s="100">
        <f t="shared" si="20"/>
        <v>19.000000000000007</v>
      </c>
      <c r="BR27" s="100">
        <f t="shared" si="20"/>
        <v>1.3999999999999844</v>
      </c>
      <c r="BS27" s="100">
        <f t="shared" si="20"/>
        <v>17.500000000000007</v>
      </c>
      <c r="BT27" s="100">
        <f t="shared" si="20"/>
        <v>13.399999999999991</v>
      </c>
      <c r="BU27" s="100">
        <f t="shared" si="20"/>
        <v>7.100000000000023</v>
      </c>
      <c r="BV27" s="100">
        <f t="shared" si="20"/>
        <v>29.299999999999983</v>
      </c>
      <c r="BW27" s="100">
        <f t="shared" si="20"/>
        <v>21.799999999999926</v>
      </c>
      <c r="BX27" s="100">
        <f t="shared" si="20"/>
        <v>116.10000000000008</v>
      </c>
      <c r="BY27" s="78">
        <v>-0.4000000000000057</v>
      </c>
      <c r="BZ27" s="80">
        <v>11.700000000000005</v>
      </c>
      <c r="CA27" s="80">
        <v>1.8000000000000043</v>
      </c>
      <c r="CB27" s="80">
        <v>15.599999999999982</v>
      </c>
      <c r="CC27" s="80">
        <v>15.700000000000006</v>
      </c>
      <c r="CD27" s="80">
        <v>23.000000000000043</v>
      </c>
      <c r="CE27" s="80">
        <v>96.49999999999997</v>
      </c>
      <c r="CF27" s="80">
        <v>14.500000000000028</v>
      </c>
      <c r="CG27" s="80">
        <v>70.89999999999998</v>
      </c>
      <c r="CH27" s="80">
        <v>3.699999999999932</v>
      </c>
      <c r="CI27" s="80">
        <v>0</v>
      </c>
      <c r="CJ27" s="80">
        <v>40.200000000000074</v>
      </c>
      <c r="CK27" s="78">
        <f>SUM(CK28:CK29)</f>
        <v>-2.300000000000001</v>
      </c>
      <c r="CL27" s="80">
        <f>SUM(CL28:CL29)</f>
        <v>12.099999999999996</v>
      </c>
      <c r="CM27" s="80">
        <f>SUM(CM28:CM29)</f>
        <v>62.89999999999999</v>
      </c>
      <c r="CN27" s="80">
        <f>SUM(CN28:CN29)</f>
        <v>23.30000000000001</v>
      </c>
      <c r="CO27" s="80">
        <f>SUM(CO28:CO29)</f>
        <v>11.799999999999997</v>
      </c>
      <c r="CP27" s="80">
        <v>-1.9999999999999716</v>
      </c>
      <c r="CQ27" s="90">
        <v>0.2999999999999403</v>
      </c>
      <c r="CR27" s="80">
        <v>12.000000000000028</v>
      </c>
      <c r="CS27" s="101">
        <v>20.099999999999994</v>
      </c>
      <c r="CT27" s="101">
        <f>SUM(CT28:CT30)</f>
        <v>3.5999999999999943</v>
      </c>
      <c r="CU27" s="101">
        <v>3.0000000000000284</v>
      </c>
      <c r="CV27" s="102">
        <v>66.39999999999998</v>
      </c>
      <c r="CW27" s="80">
        <f>SUM(CW28:CW29)</f>
        <v>5.900000000000004</v>
      </c>
      <c r="CX27" s="80">
        <v>0.9999999999999964</v>
      </c>
      <c r="CY27" s="80">
        <v>6.6000000000000085</v>
      </c>
      <c r="CZ27" s="80">
        <f>SUM(CZ28:CZ29)</f>
        <v>7.099999999999978</v>
      </c>
      <c r="DA27" s="80">
        <v>0.900000000000027</v>
      </c>
      <c r="DB27" s="80">
        <v>9.899999999999991</v>
      </c>
      <c r="DC27" s="90">
        <v>-8.166000000000007</v>
      </c>
      <c r="DD27" s="80">
        <v>18.966000000000005</v>
      </c>
      <c r="DE27" s="80">
        <v>27.500000000000014</v>
      </c>
      <c r="DF27" s="58">
        <v>26</v>
      </c>
      <c r="DG27" s="42">
        <v>28.599999999999994</v>
      </c>
      <c r="DH27" s="42">
        <v>54.799999999999955</v>
      </c>
    </row>
    <row r="28" spans="2:112" ht="15">
      <c r="B28" t="s">
        <v>41</v>
      </c>
      <c r="D28" s="31" t="s">
        <v>42</v>
      </c>
      <c r="E28" s="31">
        <v>35.3</v>
      </c>
      <c r="F28" s="31">
        <v>16.1</v>
      </c>
      <c r="G28" s="31">
        <v>24.9</v>
      </c>
      <c r="H28" s="31">
        <v>18.1</v>
      </c>
      <c r="I28" s="31">
        <v>19.4</v>
      </c>
      <c r="J28" s="31">
        <v>8.900000000000034</v>
      </c>
      <c r="K28" s="31">
        <v>1.6999999999999744</v>
      </c>
      <c r="L28" s="31">
        <v>-3.499999999999986</v>
      </c>
      <c r="M28" s="31">
        <v>1.5</v>
      </c>
      <c r="N28" s="34">
        <v>5.5</v>
      </c>
      <c r="O28" s="34">
        <v>3.9000000000000057</v>
      </c>
      <c r="P28" s="31">
        <v>27.8</v>
      </c>
      <c r="Q28" s="32">
        <v>47.8</v>
      </c>
      <c r="R28" s="33">
        <v>6.500000000000028</v>
      </c>
      <c r="S28" s="34">
        <v>12.2</v>
      </c>
      <c r="T28" s="34">
        <v>24.1</v>
      </c>
      <c r="U28" s="31">
        <v>18</v>
      </c>
      <c r="V28" s="31">
        <v>8.399999999999991</v>
      </c>
      <c r="W28" s="31">
        <v>45</v>
      </c>
      <c r="X28" s="12">
        <v>7.599999999999994</v>
      </c>
      <c r="Y28" s="12">
        <v>16.5</v>
      </c>
      <c r="Z28" s="12">
        <v>-101.7</v>
      </c>
      <c r="AA28" s="35">
        <v>-4.500000000000028</v>
      </c>
      <c r="AB28" s="36">
        <v>-23.6</v>
      </c>
      <c r="AC28" s="37">
        <f>'[1]StatementII'!$L$38</f>
        <v>5.299999999999997</v>
      </c>
      <c r="AD28" s="37">
        <v>6.8999999999999915</v>
      </c>
      <c r="AE28" s="37">
        <v>5.500000000000011</v>
      </c>
      <c r="AF28" s="12">
        <v>6.7</v>
      </c>
      <c r="AG28" s="12">
        <v>518.1</v>
      </c>
      <c r="AH28" s="12">
        <v>40.7</v>
      </c>
      <c r="AI28" s="38">
        <v>8.099999999999909</v>
      </c>
      <c r="AJ28" s="39">
        <v>26.3</v>
      </c>
      <c r="AK28" s="12">
        <v>16.600000000000136</v>
      </c>
      <c r="AL28" s="12">
        <v>-272.8</v>
      </c>
      <c r="AM28" s="12">
        <v>-55.9</v>
      </c>
      <c r="AN28" s="40">
        <v>-121.2</v>
      </c>
      <c r="AO28" s="41">
        <f>'[2]StatementII'!$L$38</f>
        <v>6.399999999999999</v>
      </c>
      <c r="AP28" s="42">
        <v>-12.4</v>
      </c>
      <c r="AQ28" s="12">
        <v>-66.2</v>
      </c>
      <c r="AR28" s="12">
        <v>-17.9</v>
      </c>
      <c r="AS28" s="12">
        <v>2.3999999999999773</v>
      </c>
      <c r="AT28" s="43">
        <v>-16</v>
      </c>
      <c r="AU28" s="44">
        <v>2.19999999999996</v>
      </c>
      <c r="AV28" s="43">
        <v>6.5</v>
      </c>
      <c r="AW28" s="45">
        <v>13.4</v>
      </c>
      <c r="AX28" s="43">
        <v>-35.59999999999992</v>
      </c>
      <c r="AY28" s="45">
        <v>-3.2</v>
      </c>
      <c r="AZ28" s="46">
        <v>6.099999999999966</v>
      </c>
      <c r="BA28" s="47">
        <v>-7.299999999999997</v>
      </c>
      <c r="BB28" s="42">
        <v>5.400000000000002</v>
      </c>
      <c r="BC28" s="48">
        <v>-3.5999999999999934</v>
      </c>
      <c r="BD28" s="48">
        <v>-1.600000000000013</v>
      </c>
      <c r="BE28" s="42">
        <v>-0.9000000000000163</v>
      </c>
      <c r="BF28" s="12">
        <v>12.799999999999997</v>
      </c>
      <c r="BG28" s="12">
        <v>2.300000000000024</v>
      </c>
      <c r="BH28" s="12">
        <v>4.40000000000002</v>
      </c>
      <c r="BI28" s="12">
        <v>60.29999999999999</v>
      </c>
      <c r="BJ28" s="12">
        <v>55</v>
      </c>
      <c r="BK28" s="49">
        <v>48.79999999999998</v>
      </c>
      <c r="BL28" s="12">
        <v>76.1</v>
      </c>
      <c r="BM28" s="50">
        <v>0.6000000000000019</v>
      </c>
      <c r="BN28" s="77">
        <v>8.900000000000004</v>
      </c>
      <c r="BO28" s="77">
        <v>12.999999999999995</v>
      </c>
      <c r="BP28" s="77">
        <v>17.9</v>
      </c>
      <c r="BQ28" s="77">
        <v>19.000000000000007</v>
      </c>
      <c r="BR28" s="77">
        <v>1.3999999999999844</v>
      </c>
      <c r="BS28" s="77">
        <v>17.500000000000007</v>
      </c>
      <c r="BT28" s="77">
        <v>13.399999999999991</v>
      </c>
      <c r="BU28" s="77">
        <v>7.100000000000023</v>
      </c>
      <c r="BV28" s="77">
        <v>29.299999999999983</v>
      </c>
      <c r="BW28" s="77">
        <v>21.799999999999926</v>
      </c>
      <c r="BX28" s="77">
        <v>116.10000000000008</v>
      </c>
      <c r="BY28" s="52">
        <v>-0.4000000000000057</v>
      </c>
      <c r="BZ28" s="53">
        <v>11.700000000000005</v>
      </c>
      <c r="CA28" s="53">
        <v>1.8000000000000043</v>
      </c>
      <c r="CB28" s="53">
        <v>15.599999999999982</v>
      </c>
      <c r="CC28" s="53">
        <v>15.700000000000006</v>
      </c>
      <c r="CD28" s="53">
        <v>23.000000000000043</v>
      </c>
      <c r="CE28" s="53">
        <v>96.49999999999997</v>
      </c>
      <c r="CF28" s="53">
        <v>14.500000000000028</v>
      </c>
      <c r="CG28" s="53">
        <v>70.89999999999998</v>
      </c>
      <c r="CH28" s="53">
        <v>3.699999999999932</v>
      </c>
      <c r="CI28" s="53">
        <v>0</v>
      </c>
      <c r="CJ28" s="53">
        <v>40.200000000000074</v>
      </c>
      <c r="CK28" s="52">
        <v>-2.300000000000001</v>
      </c>
      <c r="CL28" s="54">
        <v>12.099999999999996</v>
      </c>
      <c r="CM28" s="54">
        <v>62.89999999999999</v>
      </c>
      <c r="CN28" s="53">
        <v>23.30000000000001</v>
      </c>
      <c r="CO28" s="57">
        <v>11.799999999999997</v>
      </c>
      <c r="CP28" s="54">
        <v>-1.9999999999999716</v>
      </c>
      <c r="CQ28" s="56">
        <v>0.2999999999999403</v>
      </c>
      <c r="CR28" s="54">
        <v>12.000000000000028</v>
      </c>
      <c r="CS28" s="57">
        <v>20.099999999999994</v>
      </c>
      <c r="CT28" s="57">
        <v>3.5999999999999943</v>
      </c>
      <c r="CU28" s="57">
        <v>3.0000000000000284</v>
      </c>
      <c r="CV28" s="55">
        <v>66.39999999999998</v>
      </c>
      <c r="CW28" s="53">
        <f>'[3]StatementII'!$L$38</f>
        <v>5.900000000000004</v>
      </c>
      <c r="CX28" s="54">
        <v>0.9999999999999964</v>
      </c>
      <c r="CY28" s="56">
        <v>6.6000000000000085</v>
      </c>
      <c r="CZ28" s="53">
        <v>7.099999999999978</v>
      </c>
      <c r="DA28" s="53">
        <v>0.900000000000027</v>
      </c>
      <c r="DB28" s="54">
        <v>9.899999999999991</v>
      </c>
      <c r="DC28" s="56">
        <v>-8.166000000000007</v>
      </c>
      <c r="DD28" s="53">
        <v>18.966000000000005</v>
      </c>
      <c r="DE28" s="53">
        <v>27.500000000000014</v>
      </c>
      <c r="DF28" s="58">
        <v>26</v>
      </c>
      <c r="DG28" s="42">
        <v>28.599999999999994</v>
      </c>
      <c r="DH28" s="42">
        <v>54.799999999999955</v>
      </c>
    </row>
    <row r="29" spans="2:112" ht="15">
      <c r="B29" t="s">
        <v>43</v>
      </c>
      <c r="D29" s="31" t="s">
        <v>44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68">
        <v>0</v>
      </c>
      <c r="R29" s="69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7">
        <v>0</v>
      </c>
      <c r="Y29" s="37">
        <v>0</v>
      </c>
      <c r="Z29" s="37">
        <v>0</v>
      </c>
      <c r="AA29" s="103">
        <v>0</v>
      </c>
      <c r="AB29" s="36">
        <v>0</v>
      </c>
      <c r="AC29" s="37">
        <f>'[1]StatementII'!$L$39</f>
        <v>0</v>
      </c>
      <c r="AD29" s="37">
        <v>0</v>
      </c>
      <c r="AE29" s="37">
        <v>0</v>
      </c>
      <c r="AF29" s="12">
        <v>0</v>
      </c>
      <c r="AG29" s="12">
        <v>0</v>
      </c>
      <c r="AH29" s="12">
        <v>0</v>
      </c>
      <c r="AI29" s="38">
        <v>0</v>
      </c>
      <c r="AJ29" s="39">
        <v>0</v>
      </c>
      <c r="AK29" s="12">
        <v>0</v>
      </c>
      <c r="AL29" s="12">
        <v>0</v>
      </c>
      <c r="AM29" s="12">
        <v>0</v>
      </c>
      <c r="AN29" s="40">
        <v>0</v>
      </c>
      <c r="AO29" s="41">
        <f>'[2]StatementII'!$L$39</f>
        <v>0</v>
      </c>
      <c r="AP29" s="42">
        <v>0</v>
      </c>
      <c r="AQ29" s="12">
        <v>0</v>
      </c>
      <c r="AR29" s="12">
        <v>0</v>
      </c>
      <c r="AS29" s="12">
        <v>0</v>
      </c>
      <c r="AT29" s="43">
        <v>0</v>
      </c>
      <c r="AU29" s="44">
        <v>0</v>
      </c>
      <c r="AV29" s="43">
        <v>0</v>
      </c>
      <c r="AW29" s="45">
        <v>0</v>
      </c>
      <c r="AX29" s="43">
        <v>0</v>
      </c>
      <c r="AY29" s="45">
        <v>0</v>
      </c>
      <c r="AZ29" s="46">
        <v>0</v>
      </c>
      <c r="BA29" s="47">
        <v>0</v>
      </c>
      <c r="BB29" s="42">
        <v>0</v>
      </c>
      <c r="BC29" s="48">
        <v>0</v>
      </c>
      <c r="BD29" s="48">
        <v>0</v>
      </c>
      <c r="BE29" s="4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49">
        <v>0</v>
      </c>
      <c r="BL29" s="12">
        <v>0</v>
      </c>
      <c r="BM29" s="50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>
        <v>0</v>
      </c>
      <c r="BU29" s="77">
        <v>0</v>
      </c>
      <c r="BV29" s="77">
        <v>0</v>
      </c>
      <c r="BW29" s="77">
        <v>0</v>
      </c>
      <c r="BX29" s="77">
        <v>0</v>
      </c>
      <c r="BY29" s="52">
        <v>0</v>
      </c>
      <c r="BZ29" s="53">
        <v>0</v>
      </c>
      <c r="CA29" s="53">
        <v>0</v>
      </c>
      <c r="CB29" s="53">
        <v>0</v>
      </c>
      <c r="CC29" s="53">
        <v>0</v>
      </c>
      <c r="CD29" s="53">
        <v>0</v>
      </c>
      <c r="CE29" s="53">
        <v>0</v>
      </c>
      <c r="CF29" s="53">
        <v>0</v>
      </c>
      <c r="CG29" s="53">
        <v>0</v>
      </c>
      <c r="CH29" s="53">
        <v>0</v>
      </c>
      <c r="CI29" s="53">
        <v>0</v>
      </c>
      <c r="CJ29" s="53">
        <v>0</v>
      </c>
      <c r="CK29" s="52">
        <v>0</v>
      </c>
      <c r="CL29" s="54">
        <v>0</v>
      </c>
      <c r="CM29" s="54">
        <v>0</v>
      </c>
      <c r="CN29" s="53">
        <v>0</v>
      </c>
      <c r="CO29" s="57">
        <v>0</v>
      </c>
      <c r="CP29" s="54">
        <v>0</v>
      </c>
      <c r="CQ29" s="56">
        <v>0</v>
      </c>
      <c r="CR29" s="54">
        <v>0</v>
      </c>
      <c r="CS29" s="57">
        <v>0</v>
      </c>
      <c r="CT29" s="57">
        <v>0</v>
      </c>
      <c r="CU29" s="57">
        <v>0</v>
      </c>
      <c r="CV29" s="57">
        <v>0</v>
      </c>
      <c r="CW29" s="53">
        <f>'[3]StatementII'!$L$39</f>
        <v>0</v>
      </c>
      <c r="CX29" s="54">
        <v>0</v>
      </c>
      <c r="CY29" s="56">
        <v>0</v>
      </c>
      <c r="CZ29" s="53">
        <v>0</v>
      </c>
      <c r="DA29" s="53">
        <v>0</v>
      </c>
      <c r="DB29" s="54">
        <v>0</v>
      </c>
      <c r="DC29" s="56">
        <v>0</v>
      </c>
      <c r="DD29" s="53">
        <v>0</v>
      </c>
      <c r="DE29" s="53">
        <v>0</v>
      </c>
      <c r="DF29" s="58">
        <v>0</v>
      </c>
      <c r="DG29" s="42">
        <v>0</v>
      </c>
      <c r="DH29" s="42">
        <v>0</v>
      </c>
    </row>
    <row r="30" spans="2:112" ht="15">
      <c r="B30" t="s">
        <v>45</v>
      </c>
      <c r="D30" s="31">
        <v>323</v>
      </c>
      <c r="E30" s="34"/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68"/>
      <c r="R30" s="69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7">
        <v>0</v>
      </c>
      <c r="Y30" s="37">
        <v>0</v>
      </c>
      <c r="Z30" s="37">
        <v>0</v>
      </c>
      <c r="AA30" s="103">
        <v>0</v>
      </c>
      <c r="AB30" s="36">
        <v>0</v>
      </c>
      <c r="AC30" s="37"/>
      <c r="AD30" s="37">
        <v>0</v>
      </c>
      <c r="AE30" s="37">
        <v>0</v>
      </c>
      <c r="AF30" s="12">
        <v>0</v>
      </c>
      <c r="AG30" s="12">
        <v>0</v>
      </c>
      <c r="AH30" s="12">
        <v>0</v>
      </c>
      <c r="AI30" s="38">
        <v>0</v>
      </c>
      <c r="AJ30" s="39">
        <v>0</v>
      </c>
      <c r="AK30" s="12">
        <v>0</v>
      </c>
      <c r="AL30" s="12">
        <v>0</v>
      </c>
      <c r="AM30" s="12">
        <v>0</v>
      </c>
      <c r="AN30" s="40">
        <v>0</v>
      </c>
      <c r="AO30" s="41">
        <v>0</v>
      </c>
      <c r="AP30" s="42">
        <v>0</v>
      </c>
      <c r="AQ30" s="12">
        <v>0</v>
      </c>
      <c r="AR30" s="12">
        <v>0</v>
      </c>
      <c r="AS30" s="12">
        <v>0</v>
      </c>
      <c r="AT30" s="43">
        <v>0</v>
      </c>
      <c r="AU30" s="44">
        <v>0</v>
      </c>
      <c r="AV30" s="43">
        <v>0</v>
      </c>
      <c r="AW30" s="45">
        <v>0</v>
      </c>
      <c r="AX30" s="43">
        <v>0</v>
      </c>
      <c r="AY30" s="44">
        <v>0</v>
      </c>
      <c r="AZ30" s="75">
        <v>0</v>
      </c>
      <c r="BA30" s="47">
        <v>0</v>
      </c>
      <c r="BB30" s="42">
        <v>0</v>
      </c>
      <c r="BC30" s="48">
        <v>0</v>
      </c>
      <c r="BD30" s="48">
        <v>0</v>
      </c>
      <c r="BE30" s="4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49">
        <v>0</v>
      </c>
      <c r="BL30" s="12">
        <v>0</v>
      </c>
      <c r="BM30" s="50">
        <v>0</v>
      </c>
      <c r="BN30" s="77">
        <v>0</v>
      </c>
      <c r="BO30" s="77">
        <v>0</v>
      </c>
      <c r="BP30" s="77">
        <v>0</v>
      </c>
      <c r="BQ30" s="77">
        <v>0</v>
      </c>
      <c r="BR30" s="77">
        <v>0</v>
      </c>
      <c r="BS30" s="77">
        <v>0</v>
      </c>
      <c r="BT30" s="77">
        <v>0</v>
      </c>
      <c r="BU30" s="77">
        <v>0</v>
      </c>
      <c r="BV30" s="77">
        <v>0</v>
      </c>
      <c r="BW30" s="77">
        <v>0</v>
      </c>
      <c r="BX30" s="77">
        <v>0</v>
      </c>
      <c r="BY30" s="52">
        <v>0</v>
      </c>
      <c r="BZ30" s="53">
        <v>0</v>
      </c>
      <c r="CA30" s="53">
        <v>0</v>
      </c>
      <c r="CB30" s="53">
        <v>0</v>
      </c>
      <c r="CC30" s="53">
        <v>0</v>
      </c>
      <c r="CD30" s="53">
        <v>0</v>
      </c>
      <c r="CE30" s="53">
        <v>0</v>
      </c>
      <c r="CF30" s="53">
        <v>0</v>
      </c>
      <c r="CG30" s="53">
        <v>0</v>
      </c>
      <c r="CH30" s="53">
        <v>0</v>
      </c>
      <c r="CI30" s="53">
        <v>0</v>
      </c>
      <c r="CJ30" s="53">
        <v>0</v>
      </c>
      <c r="CK30" s="52">
        <v>0</v>
      </c>
      <c r="CL30" s="54">
        <v>0</v>
      </c>
      <c r="CM30" s="54">
        <v>0</v>
      </c>
      <c r="CN30" s="53">
        <v>0</v>
      </c>
      <c r="CO30" s="57">
        <v>0</v>
      </c>
      <c r="CP30" s="54">
        <v>0</v>
      </c>
      <c r="CQ30" s="56">
        <v>0</v>
      </c>
      <c r="CR30" s="54">
        <v>0</v>
      </c>
      <c r="CS30" s="57">
        <v>0</v>
      </c>
      <c r="CT30" s="57">
        <v>0</v>
      </c>
      <c r="CU30" s="57">
        <v>0</v>
      </c>
      <c r="CV30" s="57">
        <v>0</v>
      </c>
      <c r="CW30" s="53">
        <v>0</v>
      </c>
      <c r="CX30" s="54">
        <v>0</v>
      </c>
      <c r="CY30" s="56">
        <v>0</v>
      </c>
      <c r="CZ30" s="53">
        <v>0</v>
      </c>
      <c r="DA30" s="53">
        <v>0</v>
      </c>
      <c r="DB30" s="54">
        <v>0</v>
      </c>
      <c r="DC30" s="56">
        <v>0</v>
      </c>
      <c r="DD30" s="53">
        <v>0</v>
      </c>
      <c r="DE30" s="53">
        <v>0</v>
      </c>
      <c r="DF30" s="58">
        <v>0</v>
      </c>
      <c r="DG30" s="42">
        <v>0</v>
      </c>
      <c r="DH30" s="42">
        <v>0</v>
      </c>
    </row>
    <row r="31" spans="1:112" ht="15">
      <c r="A31" s="3" t="s">
        <v>46</v>
      </c>
      <c r="B31" s="3"/>
      <c r="C31" s="3"/>
      <c r="D31" s="81">
        <v>33</v>
      </c>
      <c r="E31" s="81">
        <v>-4.1</v>
      </c>
      <c r="F31" s="81">
        <v>6.7</v>
      </c>
      <c r="G31" s="81">
        <v>-15.2</v>
      </c>
      <c r="H31" s="81">
        <v>-13.3</v>
      </c>
      <c r="I31" s="81">
        <v>-20.7</v>
      </c>
      <c r="J31" s="81">
        <v>8.599999999999994</v>
      </c>
      <c r="K31" s="81">
        <v>-21.9</v>
      </c>
      <c r="L31" s="81">
        <v>5.9</v>
      </c>
      <c r="M31" s="81">
        <v>1.9000000000000057</v>
      </c>
      <c r="N31" s="81">
        <v>12.1</v>
      </c>
      <c r="O31" s="81">
        <v>-0.30000000000000426</v>
      </c>
      <c r="P31" s="81">
        <v>-42</v>
      </c>
      <c r="Q31" s="82">
        <v>8.3</v>
      </c>
      <c r="R31" s="75">
        <v>-7.8</v>
      </c>
      <c r="S31" s="81">
        <v>8.6</v>
      </c>
      <c r="T31" s="83">
        <v>5.6</v>
      </c>
      <c r="U31" s="81">
        <v>-32.8</v>
      </c>
      <c r="V31" s="81">
        <v>-3.7</v>
      </c>
      <c r="W31" s="81">
        <v>48.5</v>
      </c>
      <c r="X31" s="81">
        <v>-1.7000000000000064</v>
      </c>
      <c r="Y31" s="81">
        <v>-5.599999999999994</v>
      </c>
      <c r="Z31" s="81">
        <v>10.9</v>
      </c>
      <c r="AA31" s="81">
        <v>-7.900000000000013</v>
      </c>
      <c r="AB31" s="70">
        <v>-10.2</v>
      </c>
      <c r="AC31" s="83">
        <f aca="true" t="shared" si="21" ref="AC31:AW31">SUM(AC32:AC33)</f>
        <v>8.1</v>
      </c>
      <c r="AD31" s="83">
        <f t="shared" si="21"/>
        <v>-1.7000000000000002</v>
      </c>
      <c r="AE31" s="83">
        <f t="shared" si="21"/>
        <v>-3.8999999999999995</v>
      </c>
      <c r="AF31" s="83">
        <f t="shared" si="21"/>
        <v>10.700000000000001</v>
      </c>
      <c r="AG31" s="83">
        <f t="shared" si="21"/>
        <v>522</v>
      </c>
      <c r="AH31" s="83">
        <f t="shared" si="21"/>
        <v>30.300000000000114</v>
      </c>
      <c r="AI31" s="83">
        <f t="shared" si="21"/>
        <v>-13.000000000000137</v>
      </c>
      <c r="AJ31" s="83">
        <f t="shared" si="21"/>
        <v>35.90000000000012</v>
      </c>
      <c r="AK31" s="83">
        <f t="shared" si="21"/>
        <v>188.9</v>
      </c>
      <c r="AL31" s="83">
        <f t="shared" si="21"/>
        <v>7.200000000000003</v>
      </c>
      <c r="AM31" s="83">
        <f t="shared" si="21"/>
        <v>2.5999999999999543</v>
      </c>
      <c r="AN31" s="83">
        <f t="shared" si="21"/>
        <v>164.1</v>
      </c>
      <c r="AO31" s="104">
        <f t="shared" si="21"/>
        <v>3.8000000000000003</v>
      </c>
      <c r="AP31" s="105">
        <f t="shared" si="21"/>
        <v>5.499999999999999</v>
      </c>
      <c r="AQ31" s="105">
        <f t="shared" si="21"/>
        <v>-164</v>
      </c>
      <c r="AR31" s="105">
        <f t="shared" si="21"/>
        <v>1.6000000000000112</v>
      </c>
      <c r="AS31" s="105">
        <f t="shared" si="21"/>
        <v>18.399999999999995</v>
      </c>
      <c r="AT31" s="74">
        <f t="shared" si="21"/>
        <v>3.0999999999999996</v>
      </c>
      <c r="AU31" s="74">
        <f t="shared" si="21"/>
        <v>254.9</v>
      </c>
      <c r="AV31" s="74">
        <f t="shared" si="21"/>
        <v>27.600000000000023</v>
      </c>
      <c r="AW31" s="74">
        <f t="shared" si="21"/>
        <v>61.099999999999994</v>
      </c>
      <c r="AX31" s="72">
        <v>108.3</v>
      </c>
      <c r="AY31" s="72">
        <f aca="true" t="shared" si="22" ref="AY31:BX31">SUM(AY32:AY33)</f>
        <v>268.3</v>
      </c>
      <c r="AZ31" s="72">
        <f t="shared" si="22"/>
        <v>103.30000000000007</v>
      </c>
      <c r="BA31" s="97">
        <f t="shared" si="22"/>
        <v>37.199999999999996</v>
      </c>
      <c r="BB31" s="98">
        <f t="shared" si="22"/>
        <v>157.7</v>
      </c>
      <c r="BC31" s="98">
        <f t="shared" si="22"/>
        <v>282.9</v>
      </c>
      <c r="BD31" s="98">
        <f t="shared" si="22"/>
        <v>20.29999999999997</v>
      </c>
      <c r="BE31" s="98">
        <f t="shared" si="22"/>
        <v>16.700000000000003</v>
      </c>
      <c r="BF31" s="98">
        <f t="shared" si="22"/>
        <v>14.700000000000045</v>
      </c>
      <c r="BG31" s="98">
        <f t="shared" si="22"/>
        <v>126.89999999999999</v>
      </c>
      <c r="BH31" s="98">
        <f t="shared" si="22"/>
        <v>41.90000000000002</v>
      </c>
      <c r="BI31" s="98">
        <f t="shared" si="22"/>
        <v>214.0000000000001</v>
      </c>
      <c r="BJ31" s="98">
        <f t="shared" si="22"/>
        <v>35.999999999999815</v>
      </c>
      <c r="BK31" s="98">
        <f t="shared" si="22"/>
        <v>232.79999999999993</v>
      </c>
      <c r="BL31" s="98">
        <f t="shared" si="22"/>
        <v>126.99999999999986</v>
      </c>
      <c r="BM31" s="106">
        <f t="shared" si="22"/>
        <v>6.100000000000003</v>
      </c>
      <c r="BN31" s="106">
        <f t="shared" si="22"/>
        <v>7.999999999999998</v>
      </c>
      <c r="BO31" s="106">
        <f t="shared" si="22"/>
        <v>33.099999999999994</v>
      </c>
      <c r="BP31" s="106">
        <f t="shared" si="22"/>
        <v>116.30000000000001</v>
      </c>
      <c r="BQ31" s="106">
        <f t="shared" si="22"/>
        <v>54.09999999999999</v>
      </c>
      <c r="BR31" s="106">
        <f t="shared" si="22"/>
        <v>31.400000000000023</v>
      </c>
      <c r="BS31" s="106">
        <f t="shared" si="22"/>
        <v>8.599999999999959</v>
      </c>
      <c r="BT31" s="106">
        <f t="shared" si="22"/>
        <v>48.09999999999999</v>
      </c>
      <c r="BU31" s="106">
        <f t="shared" si="22"/>
        <v>45.80000000000004</v>
      </c>
      <c r="BV31" s="106">
        <f t="shared" si="22"/>
        <v>53.499999999999915</v>
      </c>
      <c r="BW31" s="106">
        <f t="shared" si="22"/>
        <v>17.20000000000005</v>
      </c>
      <c r="BX31" s="106">
        <f t="shared" si="22"/>
        <v>150.40000000000003</v>
      </c>
      <c r="BY31" s="78">
        <v>28.800000000000004</v>
      </c>
      <c r="BZ31" s="80">
        <v>12.099999999999994</v>
      </c>
      <c r="CA31" s="80">
        <v>11.600000000000001</v>
      </c>
      <c r="CB31" s="80">
        <v>41.89999999999999</v>
      </c>
      <c r="CC31" s="80">
        <v>25.900000000000006</v>
      </c>
      <c r="CD31" s="80">
        <v>53.2</v>
      </c>
      <c r="CE31" s="80">
        <v>82.10000000000002</v>
      </c>
      <c r="CF31" s="80">
        <v>181.39999999999998</v>
      </c>
      <c r="CG31" s="80">
        <v>53.19999999999993</v>
      </c>
      <c r="CH31" s="80">
        <v>24.000000000000114</v>
      </c>
      <c r="CI31" s="80">
        <v>19.300000000000068</v>
      </c>
      <c r="CJ31" s="80">
        <v>66.4999999999998</v>
      </c>
      <c r="CK31" s="80">
        <f>SUM(CK32:CK33)</f>
        <v>-17.200000000000003</v>
      </c>
      <c r="CL31" s="80">
        <f>SUM(CL32:CL33)</f>
        <v>11.1</v>
      </c>
      <c r="CM31" s="80">
        <f>SUM(CM32:CM33)</f>
        <v>71</v>
      </c>
      <c r="CN31" s="80">
        <f>SUM(CN32:CN33)</f>
        <v>-77.10000000000001</v>
      </c>
      <c r="CO31" s="80">
        <f>SUM(CO32:CO33)</f>
        <v>-2.4999999999999902</v>
      </c>
      <c r="CP31" s="80">
        <v>-47.899999999999984</v>
      </c>
      <c r="CQ31" s="90">
        <v>-0.20000000000002416</v>
      </c>
      <c r="CR31" s="80">
        <v>54.90000000000001</v>
      </c>
      <c r="CS31" s="102">
        <v>-9.300000000000011</v>
      </c>
      <c r="CT31" s="102">
        <f aca="true" t="shared" si="23" ref="CT31:CY31">SUM(CT32:CT33)</f>
        <v>147.6</v>
      </c>
      <c r="CU31" s="102">
        <f t="shared" si="23"/>
        <v>24.400000000000013</v>
      </c>
      <c r="CV31" s="101">
        <f t="shared" si="23"/>
        <v>56.999999999999986</v>
      </c>
      <c r="CW31" s="80">
        <f t="shared" si="23"/>
        <v>6.300000000000001</v>
      </c>
      <c r="CX31" s="80">
        <f t="shared" si="23"/>
        <v>104.99999999999999</v>
      </c>
      <c r="CY31" s="80">
        <f t="shared" si="23"/>
        <v>41.80000000000005</v>
      </c>
      <c r="CZ31" s="80">
        <f>SUM(CZ32:CZ33)</f>
        <v>5.499999999999993</v>
      </c>
      <c r="DA31" s="80">
        <v>43.89999999999985</v>
      </c>
      <c r="DB31" s="80">
        <v>4.100000000000165</v>
      </c>
      <c r="DC31" s="80">
        <f aca="true" t="shared" si="24" ref="DC31:DH31">SUM(DC32:DC33)</f>
        <v>34.51999999999995</v>
      </c>
      <c r="DD31" s="80">
        <f t="shared" si="24"/>
        <v>136.98000000000002</v>
      </c>
      <c r="DE31" s="80">
        <f t="shared" si="24"/>
        <v>210.79999999999995</v>
      </c>
      <c r="DF31" s="80">
        <f t="shared" si="24"/>
        <v>24.69999999999999</v>
      </c>
      <c r="DG31" s="80">
        <f t="shared" si="24"/>
        <v>36.39999999999998</v>
      </c>
      <c r="DH31" s="80">
        <f t="shared" si="24"/>
        <v>351.09999999999997</v>
      </c>
    </row>
    <row r="32" spans="2:112" ht="14.25">
      <c r="B32" t="s">
        <v>41</v>
      </c>
      <c r="D32" s="31">
        <v>331</v>
      </c>
      <c r="E32" s="31">
        <v>-2.6</v>
      </c>
      <c r="F32" s="31">
        <v>-6.6</v>
      </c>
      <c r="G32" s="31">
        <v>-3.1</v>
      </c>
      <c r="H32" s="31">
        <v>-6.7</v>
      </c>
      <c r="I32" s="31">
        <v>-6.3</v>
      </c>
      <c r="J32" s="31">
        <v>-2</v>
      </c>
      <c r="K32" s="31">
        <v>-0.6000000000000014</v>
      </c>
      <c r="L32" s="31">
        <v>-0.10000000000000142</v>
      </c>
      <c r="M32" s="31">
        <v>-0.3000000000000007</v>
      </c>
      <c r="N32" s="31">
        <v>-0.5</v>
      </c>
      <c r="O32" s="31">
        <v>0.9000000000000021</v>
      </c>
      <c r="P32" s="31">
        <v>0.5</v>
      </c>
      <c r="Q32" s="32">
        <v>0</v>
      </c>
      <c r="R32" s="33">
        <v>-0.4</v>
      </c>
      <c r="S32" s="31">
        <v>-0.2</v>
      </c>
      <c r="T32" s="34">
        <v>-0.1</v>
      </c>
      <c r="U32" s="31">
        <v>-0.2</v>
      </c>
      <c r="V32" s="31">
        <v>-0.2</v>
      </c>
      <c r="W32" s="31">
        <v>-0.2</v>
      </c>
      <c r="X32" s="12">
        <v>-0.3</v>
      </c>
      <c r="Y32" s="12">
        <v>0</v>
      </c>
      <c r="Z32" s="12">
        <v>-0.6</v>
      </c>
      <c r="AA32" s="35">
        <v>0.4</v>
      </c>
      <c r="AB32" s="36">
        <v>-20.5</v>
      </c>
      <c r="AC32" s="37">
        <f>'[1]StatementII'!$L$42</f>
        <v>0</v>
      </c>
      <c r="AD32" s="37">
        <v>-3.2</v>
      </c>
      <c r="AE32" s="37">
        <v>-10.6</v>
      </c>
      <c r="AF32" s="12">
        <v>-0.29999999999999893</v>
      </c>
      <c r="AG32" s="12">
        <v>-0.8000000000000007</v>
      </c>
      <c r="AH32" s="12">
        <v>-11.7</v>
      </c>
      <c r="AI32" s="38">
        <v>-12.4</v>
      </c>
      <c r="AJ32" s="39">
        <v>-1.5999999999999943</v>
      </c>
      <c r="AK32" s="12">
        <v>-1.9000000000000057</v>
      </c>
      <c r="AL32" s="12">
        <v>-0.29999999999999716</v>
      </c>
      <c r="AM32" s="12">
        <v>-3.2</v>
      </c>
      <c r="AN32" s="40">
        <v>-17.4</v>
      </c>
      <c r="AO32" s="41">
        <f>'[2]StatementII'!$L$42</f>
        <v>-2.1</v>
      </c>
      <c r="AP32" s="42">
        <v>-3.7</v>
      </c>
      <c r="AQ32" s="12">
        <v>-173</v>
      </c>
      <c r="AR32" s="12">
        <v>-5.699999999999989</v>
      </c>
      <c r="AS32" s="12">
        <v>-1.4000000000000057</v>
      </c>
      <c r="AT32" s="43">
        <v>-12.3</v>
      </c>
      <c r="AU32" s="44">
        <v>-6.400000000000006</v>
      </c>
      <c r="AV32" s="43">
        <v>3.6000000000000227</v>
      </c>
      <c r="AW32" s="45">
        <v>29.9</v>
      </c>
      <c r="AX32" s="43">
        <v>77.1</v>
      </c>
      <c r="AY32" s="44">
        <v>51.2</v>
      </c>
      <c r="AZ32" s="46">
        <v>52</v>
      </c>
      <c r="BA32" s="47">
        <v>27.9</v>
      </c>
      <c r="BB32" s="42">
        <v>27.200000000000003</v>
      </c>
      <c r="BC32" s="48">
        <v>11.499999999999993</v>
      </c>
      <c r="BD32" s="48">
        <v>-11.799999999999997</v>
      </c>
      <c r="BE32" s="42">
        <v>21.1</v>
      </c>
      <c r="BF32" s="12">
        <v>-2.5</v>
      </c>
      <c r="BG32" s="12">
        <v>25.000000000000014</v>
      </c>
      <c r="BH32" s="12">
        <v>16.199999999999974</v>
      </c>
      <c r="BI32" s="12">
        <v>51.70000000000003</v>
      </c>
      <c r="BJ32" s="12">
        <v>-52.7</v>
      </c>
      <c r="BK32" s="49">
        <v>-6.400000000000006</v>
      </c>
      <c r="BL32" s="12">
        <v>-4.400000000000006</v>
      </c>
      <c r="BM32" s="50">
        <v>-7.799999999999999</v>
      </c>
      <c r="BN32" s="51">
        <v>-3.3000000000000025</v>
      </c>
      <c r="BO32" s="51">
        <v>6.500000000000002</v>
      </c>
      <c r="BP32" s="51">
        <v>3.3000000000000007</v>
      </c>
      <c r="BQ32" s="51">
        <v>31.4</v>
      </c>
      <c r="BR32" s="51">
        <v>0.8000000000000007</v>
      </c>
      <c r="BS32" s="51">
        <v>-23.199999999999996</v>
      </c>
      <c r="BT32" s="51">
        <v>8.399999999999997</v>
      </c>
      <c r="BU32" s="51">
        <v>6.599999999999998</v>
      </c>
      <c r="BV32" s="51">
        <v>16.599999999999994</v>
      </c>
      <c r="BW32" s="51">
        <v>-8.999999999999996</v>
      </c>
      <c r="BX32" s="51">
        <v>-5.699999999999992</v>
      </c>
      <c r="BY32" s="52">
        <v>7.6</v>
      </c>
      <c r="BZ32" s="53">
        <v>1.1000000000000014</v>
      </c>
      <c r="CA32" s="53">
        <v>1.3999999999999986</v>
      </c>
      <c r="CB32" s="53">
        <v>10.799999999999995</v>
      </c>
      <c r="CC32" s="53">
        <v>1.4000000000000021</v>
      </c>
      <c r="CD32" s="53">
        <v>2.0000000000000036</v>
      </c>
      <c r="CE32" s="53">
        <v>13.800000000000008</v>
      </c>
      <c r="CF32" s="53">
        <v>23.29999999999999</v>
      </c>
      <c r="CG32" s="53">
        <v>-44</v>
      </c>
      <c r="CH32" s="53">
        <v>-16.39999999999999</v>
      </c>
      <c r="CI32" s="53">
        <v>9.199999999999996</v>
      </c>
      <c r="CJ32" s="53">
        <v>-4.9</v>
      </c>
      <c r="CK32" s="52">
        <v>-23.3</v>
      </c>
      <c r="CL32" s="54">
        <v>5.800000000000001</v>
      </c>
      <c r="CM32" s="54">
        <v>9.9</v>
      </c>
      <c r="CN32" s="53">
        <v>11.2</v>
      </c>
      <c r="CO32" s="57">
        <v>-6.499999999999999</v>
      </c>
      <c r="CP32" s="54">
        <v>2.5000000000000004</v>
      </c>
      <c r="CQ32" s="56">
        <v>-15.100000000000001</v>
      </c>
      <c r="CR32" s="54">
        <v>34.1</v>
      </c>
      <c r="CS32" s="55">
        <v>1.1999999999999957</v>
      </c>
      <c r="CT32" s="55">
        <v>33.30000000000002</v>
      </c>
      <c r="CU32" s="55">
        <v>3.099999999999987</v>
      </c>
      <c r="CV32" s="55">
        <v>21.39999999999999</v>
      </c>
      <c r="CW32" s="53">
        <f>'[3]StatementII'!$L$42</f>
        <v>29.500000000000004</v>
      </c>
      <c r="CX32" s="54">
        <v>100.79999999999998</v>
      </c>
      <c r="CY32" s="56">
        <v>79.10000000000005</v>
      </c>
      <c r="CZ32" s="53">
        <v>26.99999999999997</v>
      </c>
      <c r="DA32" s="53">
        <v>32.59999999999988</v>
      </c>
      <c r="DB32" s="54">
        <v>40.20000000000016</v>
      </c>
      <c r="DC32" s="56">
        <v>62.41999999999996</v>
      </c>
      <c r="DD32" s="53">
        <v>72.68</v>
      </c>
      <c r="DE32" s="53">
        <v>8.5</v>
      </c>
      <c r="DF32" s="58">
        <v>18.30000000000001</v>
      </c>
      <c r="DG32" s="42">
        <v>-1.1000000000000796</v>
      </c>
      <c r="DH32" s="42">
        <v>37.599999999999966</v>
      </c>
    </row>
    <row r="33" spans="2:112" ht="14.25">
      <c r="B33" t="s">
        <v>43</v>
      </c>
      <c r="D33" s="31">
        <v>332</v>
      </c>
      <c r="E33" s="31">
        <v>-1.5</v>
      </c>
      <c r="F33" s="31">
        <v>13.3</v>
      </c>
      <c r="G33" s="31">
        <v>-12.1</v>
      </c>
      <c r="H33" s="31">
        <v>-6.6</v>
      </c>
      <c r="I33" s="31">
        <v>-14.4</v>
      </c>
      <c r="J33" s="31">
        <v>10.6</v>
      </c>
      <c r="K33" s="31">
        <v>-21.3</v>
      </c>
      <c r="L33" s="31">
        <v>6</v>
      </c>
      <c r="M33" s="31">
        <v>2.2</v>
      </c>
      <c r="N33" s="31">
        <v>12.6</v>
      </c>
      <c r="O33" s="31">
        <v>-1.2</v>
      </c>
      <c r="P33" s="31">
        <v>-42.5</v>
      </c>
      <c r="Q33" s="32">
        <v>8.3</v>
      </c>
      <c r="R33" s="33">
        <v>-7.4</v>
      </c>
      <c r="S33" s="31">
        <v>8.8</v>
      </c>
      <c r="T33" s="34">
        <v>5.7</v>
      </c>
      <c r="U33" s="31">
        <v>-32.6</v>
      </c>
      <c r="V33" s="31">
        <v>-3.5</v>
      </c>
      <c r="W33" s="31">
        <v>48.7</v>
      </c>
      <c r="X33" s="12">
        <v>-1.4000000000000057</v>
      </c>
      <c r="Y33" s="12">
        <v>-5.599999999999994</v>
      </c>
      <c r="Z33" s="12">
        <v>11.5</v>
      </c>
      <c r="AA33" s="35">
        <v>-8.300000000000011</v>
      </c>
      <c r="AB33" s="36">
        <v>10.3</v>
      </c>
      <c r="AC33" s="37">
        <f>'[1]StatementII'!$L$43</f>
        <v>8.1</v>
      </c>
      <c r="AD33" s="37">
        <v>1.5</v>
      </c>
      <c r="AE33" s="37">
        <v>6.7</v>
      </c>
      <c r="AF33" s="12">
        <v>11</v>
      </c>
      <c r="AG33" s="12">
        <v>522.8</v>
      </c>
      <c r="AH33" s="12">
        <v>42.000000000000114</v>
      </c>
      <c r="AI33" s="38">
        <v>-0.6000000000001364</v>
      </c>
      <c r="AJ33" s="39">
        <v>37.500000000000114</v>
      </c>
      <c r="AK33" s="12">
        <v>190.8</v>
      </c>
      <c r="AL33" s="12">
        <v>7.5</v>
      </c>
      <c r="AM33" s="12">
        <v>5.7999999999999545</v>
      </c>
      <c r="AN33" s="40">
        <v>181.5</v>
      </c>
      <c r="AO33" s="41">
        <f>'[2]StatementII'!$L$43</f>
        <v>5.9</v>
      </c>
      <c r="AP33" s="42">
        <v>9.2</v>
      </c>
      <c r="AQ33" s="12">
        <v>9</v>
      </c>
      <c r="AR33" s="12">
        <v>7.3</v>
      </c>
      <c r="AS33" s="12">
        <v>19.8</v>
      </c>
      <c r="AT33" s="43">
        <v>15.4</v>
      </c>
      <c r="AU33" s="44">
        <v>261.3</v>
      </c>
      <c r="AV33" s="43">
        <v>24</v>
      </c>
      <c r="AW33" s="45">
        <v>31.2</v>
      </c>
      <c r="AX33" s="43">
        <v>31.2</v>
      </c>
      <c r="AY33" s="44">
        <v>217.1</v>
      </c>
      <c r="AZ33" s="33">
        <v>51.30000000000007</v>
      </c>
      <c r="BA33" s="47">
        <v>9.299999999999999</v>
      </c>
      <c r="BB33" s="42">
        <v>130.5</v>
      </c>
      <c r="BC33" s="48">
        <v>271.4</v>
      </c>
      <c r="BD33" s="48">
        <v>32.099999999999966</v>
      </c>
      <c r="BE33" s="42">
        <v>-4.4</v>
      </c>
      <c r="BF33" s="12">
        <v>17.200000000000045</v>
      </c>
      <c r="BG33" s="12">
        <v>101.89999999999998</v>
      </c>
      <c r="BH33" s="12">
        <v>25.700000000000045</v>
      </c>
      <c r="BI33" s="12">
        <v>162.30000000000007</v>
      </c>
      <c r="BJ33" s="12">
        <v>88.69999999999982</v>
      </c>
      <c r="BK33" s="49">
        <v>239.19999999999993</v>
      </c>
      <c r="BL33" s="12">
        <v>131.39999999999986</v>
      </c>
      <c r="BM33" s="50">
        <v>13.900000000000002</v>
      </c>
      <c r="BN33" s="51">
        <v>11.3</v>
      </c>
      <c r="BO33" s="51">
        <v>26.599999999999994</v>
      </c>
      <c r="BP33" s="51">
        <v>113.00000000000001</v>
      </c>
      <c r="BQ33" s="51">
        <v>22.69999999999999</v>
      </c>
      <c r="BR33" s="51">
        <v>30.600000000000023</v>
      </c>
      <c r="BS33" s="51">
        <v>31.799999999999955</v>
      </c>
      <c r="BT33" s="51">
        <v>39.69999999999999</v>
      </c>
      <c r="BU33" s="51">
        <v>39.200000000000045</v>
      </c>
      <c r="BV33" s="51">
        <v>36.89999999999992</v>
      </c>
      <c r="BW33" s="51">
        <v>26.200000000000045</v>
      </c>
      <c r="BX33" s="51">
        <v>156.10000000000002</v>
      </c>
      <c r="BY33" s="52">
        <v>21.200000000000003</v>
      </c>
      <c r="BZ33" s="53">
        <v>10.999999999999993</v>
      </c>
      <c r="CA33" s="53">
        <v>10.200000000000003</v>
      </c>
      <c r="CB33" s="53">
        <v>31.1</v>
      </c>
      <c r="CC33" s="53">
        <v>24.5</v>
      </c>
      <c r="CD33" s="53">
        <v>51.19999999999999</v>
      </c>
      <c r="CE33" s="53">
        <v>68.30000000000001</v>
      </c>
      <c r="CF33" s="53">
        <v>158.10000000000002</v>
      </c>
      <c r="CG33" s="53">
        <v>97.19999999999993</v>
      </c>
      <c r="CH33" s="53">
        <v>40.40000000000009</v>
      </c>
      <c r="CI33" s="53">
        <v>10.100000000000023</v>
      </c>
      <c r="CJ33" s="53">
        <v>71.39999999999986</v>
      </c>
      <c r="CK33" s="52">
        <v>6.1</v>
      </c>
      <c r="CL33" s="54">
        <v>5.299999999999999</v>
      </c>
      <c r="CM33" s="54">
        <v>61.1</v>
      </c>
      <c r="CN33" s="53">
        <v>-88.30000000000001</v>
      </c>
      <c r="CO33" s="57">
        <v>4.000000000000009</v>
      </c>
      <c r="CP33" s="54">
        <v>-50.399999999999984</v>
      </c>
      <c r="CQ33" s="56">
        <v>14.899999999999977</v>
      </c>
      <c r="CR33" s="54">
        <v>20.80000000000001</v>
      </c>
      <c r="CS33" s="55">
        <v>-10.500000000000007</v>
      </c>
      <c r="CT33" s="55">
        <v>114.29999999999998</v>
      </c>
      <c r="CU33" s="55">
        <v>21.300000000000026</v>
      </c>
      <c r="CV33" s="55">
        <v>35.599999999999994</v>
      </c>
      <c r="CW33" s="53">
        <f>'[3]StatementII'!$L$43</f>
        <v>-23.200000000000003</v>
      </c>
      <c r="CX33" s="54">
        <v>4.200000000000003</v>
      </c>
      <c r="CY33" s="56">
        <v>-37.300000000000004</v>
      </c>
      <c r="CZ33" s="53">
        <v>-21.49999999999998</v>
      </c>
      <c r="DA33" s="53">
        <v>11.299999999999969</v>
      </c>
      <c r="DB33" s="54">
        <v>-36.09999999999998</v>
      </c>
      <c r="DC33" s="56">
        <v>-27.900000000000006</v>
      </c>
      <c r="DD33" s="53">
        <v>64.30000000000003</v>
      </c>
      <c r="DE33" s="53">
        <v>202.29999999999995</v>
      </c>
      <c r="DF33" s="58">
        <v>6.399999999999977</v>
      </c>
      <c r="DG33" s="42">
        <v>37.50000000000006</v>
      </c>
      <c r="DH33" s="42">
        <v>313.5</v>
      </c>
    </row>
    <row r="34" spans="1:112" ht="15">
      <c r="A34" s="3" t="s">
        <v>47</v>
      </c>
      <c r="B34" s="3"/>
      <c r="C34" s="3"/>
      <c r="D34" s="81" t="s">
        <v>48</v>
      </c>
      <c r="E34" s="81">
        <v>-39.4</v>
      </c>
      <c r="F34" s="81">
        <v>-9.4</v>
      </c>
      <c r="G34" s="81">
        <v>-40.1</v>
      </c>
      <c r="H34" s="81">
        <v>-31.4</v>
      </c>
      <c r="I34" s="81">
        <v>-40.1</v>
      </c>
      <c r="J34" s="81">
        <v>-0.30000000000001137</v>
      </c>
      <c r="K34" s="81">
        <v>-23.6</v>
      </c>
      <c r="L34" s="81">
        <v>9.399999999999977</v>
      </c>
      <c r="M34" s="81">
        <v>0.4000000000000341</v>
      </c>
      <c r="N34" s="81">
        <v>6.599999999999994</v>
      </c>
      <c r="O34" s="81">
        <v>-4.200000000000017</v>
      </c>
      <c r="P34" s="81">
        <v>-69.8</v>
      </c>
      <c r="Q34" s="82">
        <v>-39.5</v>
      </c>
      <c r="R34" s="75">
        <v>-14.3</v>
      </c>
      <c r="S34" s="81">
        <v>-3.599999999999987</v>
      </c>
      <c r="T34" s="83">
        <v>-18.5</v>
      </c>
      <c r="U34" s="81">
        <v>-50.8</v>
      </c>
      <c r="V34" s="81">
        <v>-12.1</v>
      </c>
      <c r="W34" s="81">
        <v>3.4999999999999716</v>
      </c>
      <c r="X34" s="81">
        <v>-9.299999999999983</v>
      </c>
      <c r="Y34" s="81">
        <v>-22.1</v>
      </c>
      <c r="Z34" s="81">
        <v>112.6</v>
      </c>
      <c r="AA34" s="92">
        <v>-3.3999999999999773</v>
      </c>
      <c r="AB34" s="70">
        <v>13.4</v>
      </c>
      <c r="AC34" s="83">
        <f>'[1]StatementII'!$L$44</f>
        <v>2.8000000000000025</v>
      </c>
      <c r="AD34" s="83">
        <v>-8.59999999999999</v>
      </c>
      <c r="AE34" s="83">
        <v>-9.400000000000013</v>
      </c>
      <c r="AF34" s="107">
        <v>3.9999999999999947</v>
      </c>
      <c r="AG34" s="16">
        <v>3.8999999999999133</v>
      </c>
      <c r="AH34" s="16">
        <v>-10.399999999999933</v>
      </c>
      <c r="AI34" s="93">
        <v>-21.1</v>
      </c>
      <c r="AJ34" s="71">
        <v>9.600000000000161</v>
      </c>
      <c r="AK34" s="16">
        <v>172.3</v>
      </c>
      <c r="AL34" s="107">
        <v>280</v>
      </c>
      <c r="AM34" s="16">
        <v>58.49999999999994</v>
      </c>
      <c r="AN34" s="108">
        <v>285.3</v>
      </c>
      <c r="AO34" s="17">
        <f>'[2]StatementII'!$L$44</f>
        <v>-2.5999999999999983</v>
      </c>
      <c r="AP34" s="96">
        <v>17.9</v>
      </c>
      <c r="AQ34" s="16">
        <v>-97.8</v>
      </c>
      <c r="AR34" s="16">
        <v>19.5</v>
      </c>
      <c r="AS34" s="107">
        <v>16</v>
      </c>
      <c r="AT34" s="109">
        <f aca="true" t="shared" si="25" ref="AT34:AZ34">-AT27+AT31</f>
        <v>19.1</v>
      </c>
      <c r="AU34" s="109">
        <f t="shared" si="25"/>
        <v>252.70000000000005</v>
      </c>
      <c r="AV34" s="109">
        <f t="shared" si="25"/>
        <v>21.100000000000023</v>
      </c>
      <c r="AW34" s="109">
        <f t="shared" si="25"/>
        <v>47.699999999999996</v>
      </c>
      <c r="AX34" s="109">
        <f t="shared" si="25"/>
        <v>143.89999999999992</v>
      </c>
      <c r="AY34" s="109">
        <f t="shared" si="25"/>
        <v>271.5</v>
      </c>
      <c r="AZ34" s="109">
        <f t="shared" si="25"/>
        <v>97.2000000000001</v>
      </c>
      <c r="BA34" s="97">
        <v>44.49999999999999</v>
      </c>
      <c r="BB34" s="110">
        <v>152.3</v>
      </c>
      <c r="BC34" s="86">
        <v>286.5</v>
      </c>
      <c r="BD34" s="86">
        <v>21.899999999999977</v>
      </c>
      <c r="BE34" s="110">
        <v>17.6</v>
      </c>
      <c r="BF34" s="81">
        <v>1.8999999999998636</v>
      </c>
      <c r="BG34" s="81">
        <v>124.60000000000002</v>
      </c>
      <c r="BH34" s="81">
        <v>37.500000000000114</v>
      </c>
      <c r="BI34" s="81">
        <v>153.69999999999993</v>
      </c>
      <c r="BJ34" s="83">
        <v>-19</v>
      </c>
      <c r="BK34" s="109">
        <v>183.9999999999999</v>
      </c>
      <c r="BL34" s="16">
        <v>50.89999999999998</v>
      </c>
      <c r="BM34" s="76">
        <v>5.500000000000001</v>
      </c>
      <c r="BN34" s="77">
        <v>-0.9000000000000048</v>
      </c>
      <c r="BO34" s="77">
        <v>20.1</v>
      </c>
      <c r="BP34" s="77">
        <v>98.39999999999999</v>
      </c>
      <c r="BQ34" s="77">
        <v>35.10000000000002</v>
      </c>
      <c r="BR34" s="77">
        <v>30.00000000000003</v>
      </c>
      <c r="BS34" s="77">
        <v>-8.900000000000063</v>
      </c>
      <c r="BT34" s="77">
        <v>34.69999999999996</v>
      </c>
      <c r="BU34" s="77">
        <v>38.700000000000074</v>
      </c>
      <c r="BV34" s="77">
        <v>24.19999999999996</v>
      </c>
      <c r="BW34" s="77">
        <v>-4.599999999999966</v>
      </c>
      <c r="BX34" s="77">
        <v>34.30000000000001</v>
      </c>
      <c r="BY34" s="78">
        <v>29.20000000000001</v>
      </c>
      <c r="BZ34" s="80">
        <v>0.3999999999999915</v>
      </c>
      <c r="CA34" s="80">
        <v>9.799999999999997</v>
      </c>
      <c r="CB34" s="80">
        <v>26.30000000000002</v>
      </c>
      <c r="CC34" s="80">
        <v>10.199999999999989</v>
      </c>
      <c r="CD34" s="80">
        <v>30.199999999999946</v>
      </c>
      <c r="CE34" s="80">
        <v>-14.399999999999935</v>
      </c>
      <c r="CF34" s="80">
        <v>166.9</v>
      </c>
      <c r="CG34" s="80">
        <v>-17.700000000000102</v>
      </c>
      <c r="CH34" s="80">
        <v>20.300000000000182</v>
      </c>
      <c r="CI34" s="80">
        <v>19.300000000000068</v>
      </c>
      <c r="CJ34" s="80">
        <v>26.29999999999984</v>
      </c>
      <c r="CK34" s="78">
        <v>-14.9</v>
      </c>
      <c r="CL34" s="79">
        <v>-0.9999999999999947</v>
      </c>
      <c r="CM34" s="79">
        <v>8.100000000000009</v>
      </c>
      <c r="CN34" s="80">
        <v>-100.40000000000003</v>
      </c>
      <c r="CO34" s="101">
        <v>-14.299999999999983</v>
      </c>
      <c r="CP34" s="79">
        <v>-45.900000000000034</v>
      </c>
      <c r="CQ34" s="90">
        <v>-0.49999999999994316</v>
      </c>
      <c r="CR34" s="79">
        <v>42.89999999999998</v>
      </c>
      <c r="CS34" s="102">
        <v>-29.400000000000006</v>
      </c>
      <c r="CT34" s="102">
        <v>143.99999999999997</v>
      </c>
      <c r="CU34" s="102">
        <v>21.400000000000027</v>
      </c>
      <c r="CV34" s="102">
        <v>-9.4</v>
      </c>
      <c r="CW34" s="80">
        <f>'[3]StatementII'!$L$44</f>
        <v>0.39999999999999414</v>
      </c>
      <c r="CX34" s="79">
        <v>103.99999999999999</v>
      </c>
      <c r="CY34" s="90">
        <v>35.20000000000002</v>
      </c>
      <c r="CZ34" s="80">
        <v>-1.599999999999966</v>
      </c>
      <c r="DA34" s="80">
        <v>42.999999999999886</v>
      </c>
      <c r="DB34" s="79">
        <v>-5.799999999999926</v>
      </c>
      <c r="DC34" s="90">
        <v>42.68600000000001</v>
      </c>
      <c r="DD34" s="80">
        <v>118.01399999999998</v>
      </c>
      <c r="DE34" s="80">
        <v>183.30000000000007</v>
      </c>
      <c r="DF34" s="111">
        <v>-1.2999999999999545</v>
      </c>
      <c r="DG34" s="110">
        <v>7.799999999999841</v>
      </c>
      <c r="DH34" s="110">
        <v>296.29999999999995</v>
      </c>
    </row>
    <row r="35" spans="1:112" ht="15">
      <c r="A35" s="3" t="s">
        <v>49</v>
      </c>
      <c r="B35" s="3"/>
      <c r="C35" s="3"/>
      <c r="D35" s="81" t="s">
        <v>50</v>
      </c>
      <c r="E35" s="81">
        <v>4.79999999999994</v>
      </c>
      <c r="F35" s="81">
        <v>-18.69999999999992</v>
      </c>
      <c r="G35" s="81">
        <v>101.3</v>
      </c>
      <c r="H35" s="81">
        <v>-77.2</v>
      </c>
      <c r="I35" s="81">
        <v>69.39999999999972</v>
      </c>
      <c r="J35" s="81">
        <v>-29.699999999999804</v>
      </c>
      <c r="K35" s="81">
        <v>-71.29999999999981</v>
      </c>
      <c r="L35" s="81">
        <v>138.9</v>
      </c>
      <c r="M35" s="81">
        <v>53.20000000000029</v>
      </c>
      <c r="N35" s="81">
        <v>-42.20000000000027</v>
      </c>
      <c r="O35" s="81">
        <v>-23.799999999999102</v>
      </c>
      <c r="P35" s="81">
        <v>19.799999999999628</v>
      </c>
      <c r="Q35" s="82">
        <v>160.8</v>
      </c>
      <c r="R35" s="75">
        <v>61.80000000000007</v>
      </c>
      <c r="S35" s="81">
        <v>36.40000000000009</v>
      </c>
      <c r="T35" s="83">
        <v>-8.800000000000296</v>
      </c>
      <c r="U35" s="81">
        <v>-21.100000000000193</v>
      </c>
      <c r="V35" s="81">
        <v>-18.2</v>
      </c>
      <c r="W35" s="81">
        <v>219.4000000000007</v>
      </c>
      <c r="X35" s="81">
        <v>-79.70000000000022</v>
      </c>
      <c r="Y35" s="81">
        <v>43.699999999999875</v>
      </c>
      <c r="Z35" s="83">
        <v>-53.40000000000066</v>
      </c>
      <c r="AA35" s="112">
        <v>-72.59999999999923</v>
      </c>
      <c r="AB35" s="70">
        <v>-259.7000000000007</v>
      </c>
      <c r="AC35" s="83">
        <f>'[1]StatementII'!$L$45</f>
        <v>-50.999999999999936</v>
      </c>
      <c r="AD35" s="83">
        <v>-120.57</v>
      </c>
      <c r="AE35" s="83">
        <v>183.17</v>
      </c>
      <c r="AF35" s="107">
        <v>41.40000000000009</v>
      </c>
      <c r="AG35" s="16">
        <v>-132.7</v>
      </c>
      <c r="AH35" s="16">
        <v>84.09999999999962</v>
      </c>
      <c r="AI35" s="93">
        <v>-171.3</v>
      </c>
      <c r="AJ35" s="71">
        <v>-103.2999999999987</v>
      </c>
      <c r="AK35" s="16">
        <v>105.5</v>
      </c>
      <c r="AL35" s="107">
        <v>82.69999999999939</v>
      </c>
      <c r="AM35" s="16">
        <v>408.29999999999916</v>
      </c>
      <c r="AN35" s="108">
        <v>57.19999999999982</v>
      </c>
      <c r="AO35" s="17">
        <f>'[2]StatementII'!$L$45</f>
        <v>5.099999999999931</v>
      </c>
      <c r="AP35" s="105">
        <v>-83</v>
      </c>
      <c r="AQ35" s="16">
        <v>-1.5</v>
      </c>
      <c r="AR35" s="16">
        <v>-191.2</v>
      </c>
      <c r="AS35" s="16">
        <v>-91.19999999999982</v>
      </c>
      <c r="AT35" s="72">
        <v>-97.1</v>
      </c>
      <c r="AU35" s="74">
        <v>51.1</v>
      </c>
      <c r="AV35" s="72">
        <v>-110.99999999999926</v>
      </c>
      <c r="AW35" s="113">
        <v>18.69999999999891</v>
      </c>
      <c r="AX35" s="72">
        <v>-16.899999999999295</v>
      </c>
      <c r="AY35" s="114">
        <v>175.7</v>
      </c>
      <c r="AZ35" s="115">
        <v>-26.40000000000049</v>
      </c>
      <c r="BA35" s="97">
        <v>66.59999999999997</v>
      </c>
      <c r="BB35" s="110">
        <v>36.90000000000016</v>
      </c>
      <c r="BC35" s="86">
        <v>294.80000000000024</v>
      </c>
      <c r="BD35" s="86">
        <v>-110.30000000000047</v>
      </c>
      <c r="BE35" s="110">
        <v>-86.7</v>
      </c>
      <c r="BF35" s="81">
        <v>-43.100000000000506</v>
      </c>
      <c r="BG35" s="81">
        <v>-23.100000000000477</v>
      </c>
      <c r="BH35" s="81">
        <v>22.500000000001677</v>
      </c>
      <c r="BI35" s="83">
        <v>93</v>
      </c>
      <c r="BJ35" s="83">
        <v>-106.3999999999995</v>
      </c>
      <c r="BK35" s="109">
        <v>175.69999999999874</v>
      </c>
      <c r="BL35" s="16">
        <v>-198.69999999999916</v>
      </c>
      <c r="BM35" s="76">
        <v>73.40000000000005</v>
      </c>
      <c r="BN35" s="77">
        <v>-121.60000000000022</v>
      </c>
      <c r="BO35" s="77">
        <v>336.5000000000002</v>
      </c>
      <c r="BP35" s="77">
        <v>-96.40000000000049</v>
      </c>
      <c r="BQ35" s="77">
        <v>35.40000000000023</v>
      </c>
      <c r="BR35" s="77">
        <v>139.90000000000046</v>
      </c>
      <c r="BS35" s="77">
        <v>-112.6000000000003</v>
      </c>
      <c r="BT35" s="77">
        <v>-45.20000000000067</v>
      </c>
      <c r="BU35" s="77">
        <v>106.09999999999974</v>
      </c>
      <c r="BV35" s="77">
        <v>-33.899999999998556</v>
      </c>
      <c r="BW35" s="77">
        <v>135.60000000000065</v>
      </c>
      <c r="BX35" s="77">
        <v>-321.5000000000005</v>
      </c>
      <c r="BY35" s="78">
        <v>188.11000000000007</v>
      </c>
      <c r="BZ35" s="80">
        <v>-103.51000000000019</v>
      </c>
      <c r="CA35" s="80">
        <v>235.00000000000026</v>
      </c>
      <c r="CB35" s="80">
        <v>-79.00000000000017</v>
      </c>
      <c r="CC35" s="80">
        <v>99.90000000000094</v>
      </c>
      <c r="CD35" s="80">
        <v>73.29999999999961</v>
      </c>
      <c r="CE35" s="80">
        <v>-126.1000000000007</v>
      </c>
      <c r="CF35" s="80">
        <v>79.30000000000018</v>
      </c>
      <c r="CG35" s="80">
        <v>-114.89999999999935</v>
      </c>
      <c r="CH35" s="80">
        <v>-103.40000000000083</v>
      </c>
      <c r="CI35" s="80">
        <v>110.72495000000043</v>
      </c>
      <c r="CJ35" s="80">
        <v>-107.32495000000006</v>
      </c>
      <c r="CK35" s="78">
        <v>30.399999999999995</v>
      </c>
      <c r="CL35" s="79">
        <v>-36.899999999999906</v>
      </c>
      <c r="CM35" s="79">
        <v>305.00000000000017</v>
      </c>
      <c r="CN35" s="80">
        <v>-160.4000000000005</v>
      </c>
      <c r="CO35" s="101">
        <v>64.80000000000032</v>
      </c>
      <c r="CP35" s="79">
        <v>-47.200000000000045</v>
      </c>
      <c r="CQ35" s="90">
        <v>86.49999999999937</v>
      </c>
      <c r="CR35" s="79">
        <v>-16.799999999998477</v>
      </c>
      <c r="CS35" s="102">
        <v>-23.20000000000124</v>
      </c>
      <c r="CT35" s="102">
        <v>-111.19999999999945</v>
      </c>
      <c r="CU35" s="102">
        <v>-79.09999999999891</v>
      </c>
      <c r="CV35" s="102">
        <v>-315.00000000000136</v>
      </c>
      <c r="CW35" s="80">
        <f>'[3]StatementII'!$L$45</f>
        <v>91.30800000000002</v>
      </c>
      <c r="CX35" s="79">
        <v>-28.699999999999974</v>
      </c>
      <c r="CY35" s="90">
        <v>181.49999999999994</v>
      </c>
      <c r="CZ35" s="80">
        <v>-97.60799999999975</v>
      </c>
      <c r="DA35" s="80">
        <v>25.899999999999864</v>
      </c>
      <c r="DB35" s="79">
        <v>-71.79999999999981</v>
      </c>
      <c r="DC35" s="90">
        <v>-54.54900000000061</v>
      </c>
      <c r="DD35" s="80">
        <v>107.20100000000099</v>
      </c>
      <c r="DE35" s="80">
        <v>234.64399999999932</v>
      </c>
      <c r="DF35" s="111">
        <v>-140.19999999999965</v>
      </c>
      <c r="DG35" s="110">
        <v>-103.50000000000094</v>
      </c>
      <c r="DH35" s="86">
        <v>61.00399999999843</v>
      </c>
    </row>
    <row r="36" spans="4:112" ht="1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116"/>
      <c r="R36" s="33"/>
      <c r="S36" s="31"/>
      <c r="T36" s="34"/>
      <c r="U36" s="117"/>
      <c r="V36" s="31"/>
      <c r="W36" s="31"/>
      <c r="X36" s="12"/>
      <c r="AB36" s="13"/>
      <c r="AF36" s="12"/>
      <c r="AG36" s="12"/>
      <c r="AH36" s="12"/>
      <c r="AJ36" s="21"/>
      <c r="AK36" s="12"/>
      <c r="AL36" s="12"/>
      <c r="AM36" s="12"/>
      <c r="AN36" s="42"/>
      <c r="AO36" s="41"/>
      <c r="AP36" s="42"/>
      <c r="AQ36" s="12"/>
      <c r="AR36" s="12"/>
      <c r="AS36" s="12"/>
      <c r="AT36" s="72"/>
      <c r="AU36" s="118"/>
      <c r="AV36" s="118"/>
      <c r="AW36" s="119"/>
      <c r="AX36" s="118"/>
      <c r="AY36" s="120"/>
      <c r="AZ36" s="121"/>
      <c r="BA36" s="26"/>
      <c r="BB36" s="14"/>
      <c r="BC36" s="37"/>
      <c r="BD36" s="12"/>
      <c r="BG36" s="12"/>
      <c r="BH36" s="12"/>
      <c r="BI36" s="12"/>
      <c r="BJ36" s="12"/>
      <c r="BK36" s="109"/>
      <c r="BL36" s="12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122"/>
      <c r="BZ36" s="57"/>
      <c r="CA36" s="55"/>
      <c r="CB36" s="123"/>
      <c r="CC36" s="124"/>
      <c r="CD36" s="125"/>
      <c r="CE36" s="126"/>
      <c r="CF36" s="124"/>
      <c r="CG36" s="79"/>
      <c r="CH36" s="57"/>
      <c r="CI36" s="127"/>
      <c r="CJ36" s="57"/>
      <c r="CK36" s="128"/>
      <c r="CL36" s="129"/>
      <c r="CM36" s="79"/>
      <c r="CN36" s="129"/>
      <c r="CO36" s="57"/>
      <c r="CP36" s="79"/>
      <c r="CQ36" s="30"/>
      <c r="CR36" s="123"/>
      <c r="CS36" s="55"/>
      <c r="CT36" s="55"/>
      <c r="CU36" s="55"/>
      <c r="CV36" s="55"/>
      <c r="CW36" s="130"/>
      <c r="CX36" s="73"/>
      <c r="CY36" s="131"/>
      <c r="CZ36" s="109"/>
      <c r="DA36" s="109"/>
      <c r="DB36" s="79"/>
      <c r="DC36" s="30"/>
      <c r="DD36" s="80"/>
      <c r="DE36" s="80"/>
      <c r="DF36" s="58"/>
      <c r="DG36" s="42"/>
      <c r="DH36" s="42"/>
    </row>
    <row r="37" spans="1:112" ht="15">
      <c r="A37" s="132" t="s">
        <v>51</v>
      </c>
      <c r="B37" s="133"/>
      <c r="C37" s="133"/>
      <c r="D37" s="134" t="s">
        <v>52</v>
      </c>
      <c r="E37" s="135">
        <v>3.019806626980426E-14</v>
      </c>
      <c r="F37" s="135">
        <v>0</v>
      </c>
      <c r="G37" s="135">
        <v>0</v>
      </c>
      <c r="H37" s="135">
        <v>0</v>
      </c>
      <c r="I37" s="135">
        <v>0</v>
      </c>
      <c r="J37" s="135">
        <v>1.5631940186722204E-13</v>
      </c>
      <c r="K37" s="135">
        <v>0</v>
      </c>
      <c r="L37" s="135">
        <v>0</v>
      </c>
      <c r="M37" s="135">
        <v>2.4158453015843406E-13</v>
      </c>
      <c r="N37" s="135">
        <v>-1.4210854715202004E-13</v>
      </c>
      <c r="O37" s="135">
        <v>-3.623767952376511E-13</v>
      </c>
      <c r="P37" s="135">
        <v>2.2026824808563106E-13</v>
      </c>
      <c r="Q37" s="136">
        <v>0</v>
      </c>
      <c r="R37" s="135">
        <v>-1.9184653865522705E-13</v>
      </c>
      <c r="S37" s="137">
        <v>0</v>
      </c>
      <c r="T37" s="137">
        <v>4.600764214046649E-13</v>
      </c>
      <c r="U37" s="137">
        <v>-3.481659405224491E-13</v>
      </c>
      <c r="V37" s="137">
        <v>5.684341886080802E-14</v>
      </c>
      <c r="W37" s="137">
        <v>-4.831690603168681E-13</v>
      </c>
      <c r="X37" s="137">
        <v>1.0373923942097463E-12</v>
      </c>
      <c r="Y37" s="137">
        <v>-7.389644451905042E-13</v>
      </c>
      <c r="Z37" s="137">
        <v>9.947598300641403E-14</v>
      </c>
      <c r="AA37" s="137">
        <v>-4.547473508864641E-13</v>
      </c>
      <c r="AB37" s="137">
        <v>2.0463630789890885E-12</v>
      </c>
      <c r="AC37" s="137">
        <f aca="true" t="shared" si="26" ref="AC37:CN37">AC26-AC27+AC31-AC35</f>
        <v>0</v>
      </c>
      <c r="AD37" s="137">
        <f t="shared" si="26"/>
        <v>0</v>
      </c>
      <c r="AE37" s="137">
        <f t="shared" si="26"/>
        <v>0</v>
      </c>
      <c r="AF37" s="137">
        <f t="shared" si="26"/>
        <v>-7.105427357601002E-14</v>
      </c>
      <c r="AG37" s="137">
        <f t="shared" si="26"/>
        <v>0</v>
      </c>
      <c r="AH37" s="137">
        <f t="shared" si="26"/>
        <v>4.831690603168681E-13</v>
      </c>
      <c r="AI37" s="137">
        <f t="shared" si="26"/>
        <v>0</v>
      </c>
      <c r="AJ37" s="137">
        <f t="shared" si="26"/>
        <v>-5.115907697472721E-13</v>
      </c>
      <c r="AK37" s="137">
        <f t="shared" si="26"/>
        <v>0</v>
      </c>
      <c r="AL37" s="137">
        <f t="shared" si="26"/>
        <v>4.405364961712621E-13</v>
      </c>
      <c r="AM37" s="137">
        <f t="shared" si="26"/>
        <v>8.526512829121202E-13</v>
      </c>
      <c r="AN37" s="137">
        <f t="shared" si="26"/>
        <v>2.7000623958883807E-13</v>
      </c>
      <c r="AO37" s="138">
        <f t="shared" si="26"/>
        <v>1.092459456231154E-13</v>
      </c>
      <c r="AP37" s="137">
        <f t="shared" si="26"/>
        <v>0</v>
      </c>
      <c r="AQ37" s="137">
        <f t="shared" si="26"/>
        <v>2.842170943040401E-14</v>
      </c>
      <c r="AR37" s="137">
        <f t="shared" si="26"/>
        <v>0</v>
      </c>
      <c r="AS37" s="137">
        <f t="shared" si="26"/>
        <v>-1.5631940186722204E-13</v>
      </c>
      <c r="AT37" s="139">
        <f t="shared" si="26"/>
        <v>0</v>
      </c>
      <c r="AU37" s="139">
        <f t="shared" si="26"/>
        <v>7.815970093361102E-14</v>
      </c>
      <c r="AV37" s="139">
        <f t="shared" si="26"/>
        <v>0</v>
      </c>
      <c r="AW37" s="139">
        <f t="shared" si="26"/>
        <v>-2.8421709430404007E-13</v>
      </c>
      <c r="AX37" s="139">
        <f t="shared" si="26"/>
        <v>5.684341886080802E-14</v>
      </c>
      <c r="AY37" s="139">
        <f t="shared" si="26"/>
        <v>0</v>
      </c>
      <c r="AZ37" s="139">
        <f t="shared" si="26"/>
        <v>8.242295734817162E-13</v>
      </c>
      <c r="BA37" s="140">
        <f t="shared" si="26"/>
        <v>0</v>
      </c>
      <c r="BB37" s="141">
        <f t="shared" si="26"/>
        <v>-1.5631940186722204E-13</v>
      </c>
      <c r="BC37" s="141">
        <f t="shared" si="26"/>
        <v>0</v>
      </c>
      <c r="BD37" s="141">
        <f t="shared" si="26"/>
        <v>3.268496584496461E-13</v>
      </c>
      <c r="BE37" s="141">
        <f t="shared" si="26"/>
        <v>4.405364961712621E-13</v>
      </c>
      <c r="BF37" s="141">
        <f t="shared" si="26"/>
        <v>1.8474111129762605E-13</v>
      </c>
      <c r="BG37" s="141">
        <f t="shared" si="26"/>
        <v>5.542233338928781E-13</v>
      </c>
      <c r="BH37" s="141">
        <f t="shared" si="26"/>
        <v>-1.1652900866465643E-12</v>
      </c>
      <c r="BI37" s="141">
        <f t="shared" si="26"/>
        <v>-8.526512829121202E-13</v>
      </c>
      <c r="BJ37" s="141">
        <f t="shared" si="26"/>
        <v>-8.668621376273222E-13</v>
      </c>
      <c r="BK37" s="141">
        <f t="shared" si="26"/>
        <v>7.958078640513122E-13</v>
      </c>
      <c r="BL37" s="141">
        <f t="shared" si="26"/>
        <v>6.821210263296962E-13</v>
      </c>
      <c r="BM37" s="142">
        <f t="shared" si="26"/>
        <v>0</v>
      </c>
      <c r="BN37" s="142">
        <f t="shared" si="26"/>
        <v>1.7053025658242404E-13</v>
      </c>
      <c r="BO37" s="142">
        <f t="shared" si="26"/>
        <v>0</v>
      </c>
      <c r="BP37" s="142">
        <f t="shared" si="26"/>
        <v>0</v>
      </c>
      <c r="BQ37" s="142">
        <f t="shared" si="26"/>
        <v>9.947598300641403E-14</v>
      </c>
      <c r="BR37" s="142">
        <f t="shared" si="26"/>
        <v>-3.410605131648481E-13</v>
      </c>
      <c r="BS37" s="142">
        <f t="shared" si="26"/>
        <v>4.831690603168681E-13</v>
      </c>
      <c r="BT37" s="142">
        <f t="shared" si="26"/>
        <v>5.471179065352771E-13</v>
      </c>
      <c r="BU37" s="142">
        <f t="shared" si="26"/>
        <v>4.547473508864641E-13</v>
      </c>
      <c r="BV37" s="142">
        <f t="shared" si="26"/>
        <v>-1.4210854715202004E-12</v>
      </c>
      <c r="BW37" s="142">
        <f t="shared" si="26"/>
        <v>-4.831690603168681E-13</v>
      </c>
      <c r="BX37" s="142">
        <f t="shared" si="26"/>
        <v>6.252776074688882E-13</v>
      </c>
      <c r="BY37" s="143">
        <f t="shared" si="26"/>
        <v>0</v>
      </c>
      <c r="BZ37" s="144">
        <f t="shared" si="26"/>
        <v>1.5631940186722204E-13</v>
      </c>
      <c r="CA37" s="144">
        <f t="shared" si="26"/>
        <v>0</v>
      </c>
      <c r="CB37" s="144">
        <f t="shared" si="26"/>
        <v>0</v>
      </c>
      <c r="CC37" s="144">
        <f t="shared" si="26"/>
        <v>-3.268496584496461E-13</v>
      </c>
      <c r="CD37" s="144">
        <f t="shared" si="26"/>
        <v>4.263256414560601E-13</v>
      </c>
      <c r="CE37" s="144">
        <f t="shared" si="26"/>
        <v>1.4210854715202004E-13</v>
      </c>
      <c r="CF37" s="144">
        <f t="shared" si="26"/>
        <v>-5.968558980384842E-13</v>
      </c>
      <c r="CG37" s="144">
        <f t="shared" si="26"/>
        <v>-1.7053025658242404E-13</v>
      </c>
      <c r="CH37" s="145">
        <f t="shared" si="26"/>
        <v>5.115907697472721E-13</v>
      </c>
      <c r="CI37" s="145">
        <f t="shared" si="26"/>
        <v>-1.7053025658242404E-13</v>
      </c>
      <c r="CJ37" s="145">
        <f t="shared" si="26"/>
        <v>-3.410605131648481E-13</v>
      </c>
      <c r="CK37" s="143">
        <f t="shared" si="26"/>
        <v>3.197442310920451E-14</v>
      </c>
      <c r="CL37" s="144">
        <f t="shared" si="26"/>
        <v>-1.3500311979441904E-13</v>
      </c>
      <c r="CM37" s="144">
        <f t="shared" si="26"/>
        <v>0</v>
      </c>
      <c r="CN37" s="144">
        <f t="shared" si="26"/>
        <v>0</v>
      </c>
      <c r="CO37" s="144">
        <f>CO26-CO27+CO31-CO35</f>
        <v>-1.4210854715202004E-13</v>
      </c>
      <c r="CP37" s="144">
        <v>0</v>
      </c>
      <c r="CQ37" s="144">
        <v>0</v>
      </c>
      <c r="CR37" s="144">
        <f aca="true" t="shared" si="27" ref="CR37:CW37">CR26-CR27+CR31-CR35</f>
        <v>-9.308109838457312E-13</v>
      </c>
      <c r="CS37" s="144">
        <f t="shared" si="27"/>
        <v>4.831690603168681E-13</v>
      </c>
      <c r="CT37" s="144">
        <f t="shared" si="27"/>
        <v>-1.1937117960769683E-12</v>
      </c>
      <c r="CU37" s="144">
        <f t="shared" si="27"/>
        <v>-4.831690603168681E-13</v>
      </c>
      <c r="CV37" s="144">
        <v>3.069544618483633E-12</v>
      </c>
      <c r="CW37" s="146">
        <f t="shared" si="27"/>
        <v>0</v>
      </c>
      <c r="CX37" s="139">
        <v>-5.684341886080802E-14</v>
      </c>
      <c r="CY37" s="139">
        <v>0</v>
      </c>
      <c r="CZ37" s="139">
        <f>CZ26-CZ27+CZ31-CZ35</f>
        <v>-5.115907697472721E-13</v>
      </c>
      <c r="DA37" s="139">
        <v>2.3447910280083306E-13</v>
      </c>
      <c r="DB37" s="144">
        <f>DB26-DB27+DB31-DB35</f>
        <v>0</v>
      </c>
      <c r="DC37" s="144">
        <v>0</v>
      </c>
      <c r="DD37" s="144">
        <v>0</v>
      </c>
      <c r="DE37" s="144">
        <v>0</v>
      </c>
      <c r="DF37" s="144">
        <v>0</v>
      </c>
      <c r="DG37" s="144">
        <v>0</v>
      </c>
      <c r="DH37" s="144">
        <v>0</v>
      </c>
    </row>
    <row r="38" spans="4:112" ht="1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116"/>
      <c r="R38" s="117"/>
      <c r="S38" s="31"/>
      <c r="T38" s="34"/>
      <c r="U38" s="117"/>
      <c r="V38" s="31"/>
      <c r="W38" s="31"/>
      <c r="X38" s="12"/>
      <c r="AB38" s="14"/>
      <c r="AC38" s="14"/>
      <c r="AD38" s="14"/>
      <c r="AE38" s="14"/>
      <c r="AF38" s="42"/>
      <c r="AG38" s="42"/>
      <c r="AH38" s="42"/>
      <c r="AI38" s="14"/>
      <c r="AK38" s="12"/>
      <c r="AL38" s="12"/>
      <c r="AM38" s="12"/>
      <c r="AN38" s="42"/>
      <c r="AO38" s="41"/>
      <c r="AP38" s="42"/>
      <c r="AQ38" s="12"/>
      <c r="AR38" s="12"/>
      <c r="AS38" s="12"/>
      <c r="AT38" s="147"/>
      <c r="AU38" s="118"/>
      <c r="AV38" s="118"/>
      <c r="AW38" s="148"/>
      <c r="AX38" s="118"/>
      <c r="AY38" s="148"/>
      <c r="AZ38" s="121"/>
      <c r="BA38" s="149"/>
      <c r="BB38" s="14"/>
      <c r="BC38" s="12"/>
      <c r="BD38" s="12"/>
      <c r="BH38" s="12"/>
      <c r="BI38" s="12"/>
      <c r="BJ38" s="12"/>
      <c r="BK38" s="150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22"/>
      <c r="BZ38" s="57"/>
      <c r="CA38" s="55"/>
      <c r="CB38" s="123"/>
      <c r="CC38" s="124"/>
      <c r="CD38" s="124"/>
      <c r="CE38" s="126"/>
      <c r="CF38" s="124"/>
      <c r="CG38" s="126"/>
      <c r="CH38" s="57"/>
      <c r="CI38" s="127"/>
      <c r="CJ38" s="57"/>
      <c r="CK38" s="128"/>
      <c r="CL38" s="129"/>
      <c r="CM38" s="79"/>
      <c r="CN38" s="129"/>
      <c r="CO38" s="55"/>
      <c r="CP38" s="79"/>
      <c r="CQ38" s="30"/>
      <c r="CR38" s="123"/>
      <c r="CS38" s="55"/>
      <c r="CT38" s="55"/>
      <c r="CU38" s="55"/>
      <c r="CV38" s="55"/>
      <c r="CW38" s="130"/>
      <c r="CX38" s="150"/>
      <c r="CY38" s="131"/>
      <c r="CZ38" s="109"/>
      <c r="DA38" s="109"/>
      <c r="DB38" s="79"/>
      <c r="DC38" s="30"/>
      <c r="DD38" s="152"/>
      <c r="DE38" s="153"/>
      <c r="DF38" s="58"/>
      <c r="DG38" s="42"/>
      <c r="DH38" s="42"/>
    </row>
    <row r="39" spans="1:112" ht="15">
      <c r="A39" s="3" t="s">
        <v>53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116"/>
      <c r="R39" s="117"/>
      <c r="S39" s="31"/>
      <c r="T39" s="34"/>
      <c r="U39" s="117"/>
      <c r="V39" s="31"/>
      <c r="W39" s="31"/>
      <c r="X39" s="12"/>
      <c r="AB39" s="14"/>
      <c r="AC39" s="14"/>
      <c r="AD39" s="14"/>
      <c r="AE39" s="14"/>
      <c r="AF39" s="42"/>
      <c r="AG39" s="42"/>
      <c r="AH39" s="42"/>
      <c r="AI39" s="14"/>
      <c r="AK39" s="12"/>
      <c r="AL39" s="12"/>
      <c r="AM39" s="12"/>
      <c r="AN39" s="42"/>
      <c r="AO39" s="41"/>
      <c r="AP39" s="42"/>
      <c r="AQ39" s="12"/>
      <c r="AR39" s="12"/>
      <c r="AS39" s="12"/>
      <c r="AT39" s="109"/>
      <c r="AU39" s="118"/>
      <c r="AV39" s="118"/>
      <c r="AW39" s="148"/>
      <c r="AX39" s="118"/>
      <c r="AY39" s="148"/>
      <c r="AZ39" s="121"/>
      <c r="BA39" s="149"/>
      <c r="BB39" s="14"/>
      <c r="BC39" s="12"/>
      <c r="BD39" s="12"/>
      <c r="BH39" s="12"/>
      <c r="BI39" s="12"/>
      <c r="BJ39" s="12"/>
      <c r="BK39" s="154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5"/>
      <c r="BZ39" s="57"/>
      <c r="CA39" s="55"/>
      <c r="CB39" s="156"/>
      <c r="CC39" s="124"/>
      <c r="CD39" s="124"/>
      <c r="CE39" s="126"/>
      <c r="CF39" s="124"/>
      <c r="CG39" s="126"/>
      <c r="CH39" s="57"/>
      <c r="CI39" s="127"/>
      <c r="CJ39" s="57"/>
      <c r="CK39" s="157"/>
      <c r="CL39" s="158"/>
      <c r="CM39" s="79"/>
      <c r="CN39" s="158"/>
      <c r="CO39" s="55"/>
      <c r="CP39" s="54"/>
      <c r="CQ39" s="30"/>
      <c r="CR39" s="123"/>
      <c r="CS39" s="55"/>
      <c r="CT39" s="55"/>
      <c r="CU39" s="55"/>
      <c r="CV39" s="55"/>
      <c r="CW39" s="159"/>
      <c r="CX39" s="160"/>
      <c r="CY39" s="49"/>
      <c r="CZ39" s="109"/>
      <c r="DA39" s="109"/>
      <c r="DB39" s="54"/>
      <c r="DC39" s="30"/>
      <c r="DD39" s="152"/>
      <c r="DE39" s="153"/>
      <c r="DF39" s="58"/>
      <c r="DG39" s="42"/>
      <c r="DH39" s="42"/>
    </row>
    <row r="40" spans="1:112" ht="14.25">
      <c r="A40" s="117" t="s">
        <v>54</v>
      </c>
      <c r="D40" s="161" t="s">
        <v>55</v>
      </c>
      <c r="E40" s="45">
        <v>135</v>
      </c>
      <c r="F40" s="45">
        <v>211.4</v>
      </c>
      <c r="G40" s="45">
        <v>276</v>
      </c>
      <c r="H40" s="45">
        <v>301.7</v>
      </c>
      <c r="I40" s="45">
        <v>225.3</v>
      </c>
      <c r="J40" s="45">
        <v>324.7</v>
      </c>
      <c r="K40" s="45">
        <v>365</v>
      </c>
      <c r="L40" s="45">
        <v>241.40000000000055</v>
      </c>
      <c r="M40" s="45">
        <v>288.2999999999993</v>
      </c>
      <c r="N40" s="45">
        <v>360.90000000000055</v>
      </c>
      <c r="O40" s="45">
        <v>330.4</v>
      </c>
      <c r="P40" s="45">
        <v>423.7</v>
      </c>
      <c r="Q40" s="162">
        <v>203.3</v>
      </c>
      <c r="R40" s="45">
        <v>227.8</v>
      </c>
      <c r="S40" s="45">
        <v>416.6</v>
      </c>
      <c r="T40" s="45">
        <v>358.5</v>
      </c>
      <c r="U40" s="45">
        <v>391.5</v>
      </c>
      <c r="V40" s="45">
        <v>404.5</v>
      </c>
      <c r="W40" s="45">
        <v>268.3</v>
      </c>
      <c r="X40" s="45">
        <v>420.2</v>
      </c>
      <c r="Y40" s="161">
        <v>366.8</v>
      </c>
      <c r="Z40" s="45">
        <v>581.5</v>
      </c>
      <c r="AA40" s="45">
        <v>454</v>
      </c>
      <c r="AB40" s="163">
        <v>827</v>
      </c>
      <c r="AC40" s="163">
        <f aca="true" t="shared" si="28" ref="AC40:AH40">AC13+AC23</f>
        <v>387.59999999999997</v>
      </c>
      <c r="AD40" s="163">
        <f t="shared" si="28"/>
        <v>512.2</v>
      </c>
      <c r="AE40" s="163">
        <f t="shared" si="28"/>
        <v>382.6</v>
      </c>
      <c r="AF40" s="161">
        <f t="shared" si="28"/>
        <v>412.9</v>
      </c>
      <c r="AG40" s="161">
        <f t="shared" si="28"/>
        <v>619.7</v>
      </c>
      <c r="AH40" s="161">
        <f t="shared" si="28"/>
        <v>374.09999999999997</v>
      </c>
      <c r="AI40" s="164">
        <v>650.6</v>
      </c>
      <c r="AJ40" s="164">
        <v>455.6</v>
      </c>
      <c r="AK40" s="161">
        <f aca="true" t="shared" si="29" ref="AK40:BX40">AK13+AK23</f>
        <v>542.5999999999997</v>
      </c>
      <c r="AL40" s="161">
        <f t="shared" si="29"/>
        <v>621.1000000000004</v>
      </c>
      <c r="AM40" s="161">
        <f t="shared" si="29"/>
        <v>474.5</v>
      </c>
      <c r="AN40" s="161">
        <f t="shared" si="29"/>
        <v>804.1</v>
      </c>
      <c r="AO40" s="161">
        <f t="shared" si="29"/>
        <v>288.09999999999997</v>
      </c>
      <c r="AP40" s="161">
        <f t="shared" si="29"/>
        <v>404.59999999999997</v>
      </c>
      <c r="AQ40" s="161">
        <f t="shared" si="29"/>
        <v>560.0999999999999</v>
      </c>
      <c r="AR40" s="161">
        <f t="shared" si="29"/>
        <v>570.8</v>
      </c>
      <c r="AS40" s="45">
        <f t="shared" si="29"/>
        <v>476</v>
      </c>
      <c r="AT40" s="45">
        <f t="shared" si="29"/>
        <v>514.7</v>
      </c>
      <c r="AU40" s="45">
        <f t="shared" si="29"/>
        <v>657.5</v>
      </c>
      <c r="AV40" s="45">
        <f t="shared" si="29"/>
        <v>519.5</v>
      </c>
      <c r="AW40" s="45">
        <f t="shared" si="29"/>
        <v>479.0000000000002</v>
      </c>
      <c r="AX40" s="45">
        <f t="shared" si="29"/>
        <v>578.8</v>
      </c>
      <c r="AY40" s="45">
        <f t="shared" si="29"/>
        <v>520.5999999999998</v>
      </c>
      <c r="AZ40" s="45">
        <f t="shared" si="29"/>
        <v>868.7000000000002</v>
      </c>
      <c r="BA40" s="165">
        <f t="shared" si="29"/>
        <v>345</v>
      </c>
      <c r="BB40" s="166">
        <f t="shared" si="29"/>
        <v>466.80000000000007</v>
      </c>
      <c r="BC40" s="166">
        <f t="shared" si="29"/>
        <v>591.3</v>
      </c>
      <c r="BD40" s="166">
        <f t="shared" si="29"/>
        <v>605.1</v>
      </c>
      <c r="BE40" s="166">
        <f t="shared" si="29"/>
        <v>550.4</v>
      </c>
      <c r="BF40" s="166">
        <f t="shared" si="29"/>
        <v>562.4000000000001</v>
      </c>
      <c r="BG40" s="166">
        <f t="shared" si="29"/>
        <v>602.5999999999997</v>
      </c>
      <c r="BH40" s="166">
        <f t="shared" si="29"/>
        <v>528.1000000000001</v>
      </c>
      <c r="BI40" s="166">
        <f t="shared" si="29"/>
        <v>573.7000000000003</v>
      </c>
      <c r="BJ40" s="166">
        <f t="shared" si="29"/>
        <v>533.7</v>
      </c>
      <c r="BK40" s="166">
        <f t="shared" si="29"/>
        <v>555.6999999999999</v>
      </c>
      <c r="BL40" s="166">
        <f t="shared" si="29"/>
        <v>886.2999999999993</v>
      </c>
      <c r="BM40" s="167">
        <f t="shared" si="29"/>
        <v>396.5</v>
      </c>
      <c r="BN40" s="167">
        <f t="shared" si="29"/>
        <v>550.5</v>
      </c>
      <c r="BO40" s="167">
        <f t="shared" si="29"/>
        <v>553.2</v>
      </c>
      <c r="BP40" s="167">
        <f t="shared" si="29"/>
        <v>694.0000000000001</v>
      </c>
      <c r="BQ40" s="167">
        <f t="shared" si="29"/>
        <v>537.5</v>
      </c>
      <c r="BR40" s="167">
        <f t="shared" si="29"/>
        <v>475.1999999999997</v>
      </c>
      <c r="BS40" s="167">
        <f t="shared" si="29"/>
        <v>621.1000000000004</v>
      </c>
      <c r="BT40" s="167">
        <f t="shared" si="29"/>
        <v>590.7999999999998</v>
      </c>
      <c r="BU40" s="167">
        <f t="shared" si="29"/>
        <v>545.2999999999996</v>
      </c>
      <c r="BV40" s="167">
        <f t="shared" si="29"/>
        <v>583.6000000000004</v>
      </c>
      <c r="BW40" s="167">
        <f t="shared" si="29"/>
        <v>427.89999999999975</v>
      </c>
      <c r="BX40" s="167">
        <f t="shared" si="29"/>
        <v>1109</v>
      </c>
      <c r="BY40" s="52">
        <f aca="true" t="shared" si="30" ref="BY40:CJ40">SUM(BY13+BY23)</f>
        <v>424.90999999999997</v>
      </c>
      <c r="BZ40" s="53">
        <f t="shared" si="30"/>
        <v>533.5899999999999</v>
      </c>
      <c r="CA40" s="53">
        <f t="shared" si="30"/>
        <v>521.4</v>
      </c>
      <c r="CB40" s="53">
        <f t="shared" si="30"/>
        <v>638.1000000000001</v>
      </c>
      <c r="CC40" s="53">
        <f t="shared" si="30"/>
        <v>518.6000000000001</v>
      </c>
      <c r="CD40" s="53">
        <f t="shared" si="30"/>
        <v>581.3</v>
      </c>
      <c r="CE40" s="53">
        <f t="shared" si="30"/>
        <v>773.2000000000002</v>
      </c>
      <c r="CF40" s="53">
        <f t="shared" si="30"/>
        <v>747.4999999999998</v>
      </c>
      <c r="CG40" s="53">
        <f t="shared" si="30"/>
        <v>773.6000000000003</v>
      </c>
      <c r="CH40" s="53">
        <f t="shared" si="30"/>
        <v>732.2999999999998</v>
      </c>
      <c r="CI40" s="53">
        <f t="shared" si="30"/>
        <v>522.0999999999999</v>
      </c>
      <c r="CJ40" s="53">
        <f t="shared" si="30"/>
        <v>948.1000000000003</v>
      </c>
      <c r="CK40" s="52">
        <f>CK13+CK23</f>
        <v>487.2</v>
      </c>
      <c r="CL40" s="53">
        <f>CL13+CL23</f>
        <v>466.90000000000003</v>
      </c>
      <c r="CM40" s="53">
        <f>CM13+CM23</f>
        <v>492.70000000000005</v>
      </c>
      <c r="CN40" s="53">
        <f>CN13+CN23</f>
        <v>589.3</v>
      </c>
      <c r="CO40" s="55">
        <f>CO13+CO23</f>
        <v>527.2</v>
      </c>
      <c r="CP40" s="53">
        <v>573.1</v>
      </c>
      <c r="CQ40" s="53">
        <f>CQ13+CQ23</f>
        <v>594.6999999999998</v>
      </c>
      <c r="CR40" s="53">
        <v>587.1000000000001</v>
      </c>
      <c r="CS40" s="55">
        <v>657.9</v>
      </c>
      <c r="CT40" s="55">
        <v>809.5000000000001</v>
      </c>
      <c r="CU40" s="55">
        <v>692.2000000000004</v>
      </c>
      <c r="CV40" s="55">
        <v>1260.1999999999987</v>
      </c>
      <c r="CW40" s="53">
        <f>CW13+CW23</f>
        <v>473.69199999999995</v>
      </c>
      <c r="CX40" s="53">
        <f>CX13+CX23</f>
        <v>618.9</v>
      </c>
      <c r="CY40" s="53">
        <f>CY13+CY23</f>
        <v>634.1</v>
      </c>
      <c r="CZ40" s="53">
        <f>CZ13+CZ23</f>
        <v>665.3080000000001</v>
      </c>
      <c r="DA40" s="53">
        <v>674.8</v>
      </c>
      <c r="DB40" s="53">
        <f>DB13+DB23</f>
        <v>740.5000000000001</v>
      </c>
      <c r="DC40" s="53">
        <v>816.6349999999998</v>
      </c>
      <c r="DD40" s="53">
        <v>631.1129999999994</v>
      </c>
      <c r="DE40" s="53">
        <v>707.656</v>
      </c>
      <c r="DF40" s="58">
        <v>787.3</v>
      </c>
      <c r="DG40" s="48">
        <v>773.0000000000009</v>
      </c>
      <c r="DH40" s="48">
        <v>773.0000000000009</v>
      </c>
    </row>
    <row r="41" spans="1:112" ht="14.25">
      <c r="A41" t="s">
        <v>56</v>
      </c>
      <c r="D41" s="161" t="s">
        <v>57</v>
      </c>
      <c r="E41" s="49">
        <f>SUM(E42:E43)</f>
        <v>4139</v>
      </c>
      <c r="F41" s="49">
        <f aca="true" t="shared" si="31" ref="F41:BQ41">SUM(F42:F43)</f>
        <v>4115</v>
      </c>
      <c r="G41" s="49">
        <f t="shared" si="31"/>
        <v>4120.6</v>
      </c>
      <c r="H41" s="49">
        <f t="shared" si="31"/>
        <v>4123.5</v>
      </c>
      <c r="I41" s="49">
        <f t="shared" si="31"/>
        <v>4117</v>
      </c>
      <c r="J41" s="49">
        <f t="shared" si="31"/>
        <v>4056</v>
      </c>
      <c r="K41" s="49">
        <f t="shared" si="31"/>
        <v>4026.4</v>
      </c>
      <c r="L41" s="49">
        <f t="shared" si="31"/>
        <v>4020.6000000000004</v>
      </c>
      <c r="M41" s="49">
        <f t="shared" si="31"/>
        <v>3996.7</v>
      </c>
      <c r="N41" s="49">
        <f t="shared" si="31"/>
        <v>4014.2999999999997</v>
      </c>
      <c r="O41" s="49">
        <f t="shared" si="31"/>
        <v>4037</v>
      </c>
      <c r="P41" s="49">
        <f t="shared" si="31"/>
        <v>3855.4</v>
      </c>
      <c r="Q41" s="168">
        <f t="shared" si="31"/>
        <v>3890.1</v>
      </c>
      <c r="R41" s="49">
        <f t="shared" si="31"/>
        <v>3986.9</v>
      </c>
      <c r="S41" s="49">
        <f t="shared" si="31"/>
        <v>3990.4</v>
      </c>
      <c r="T41" s="49">
        <f t="shared" si="31"/>
        <v>3999.8</v>
      </c>
      <c r="U41" s="49">
        <f t="shared" si="31"/>
        <v>3938.2</v>
      </c>
      <c r="V41" s="49">
        <f t="shared" si="31"/>
        <v>3930</v>
      </c>
      <c r="W41" s="49">
        <f t="shared" si="31"/>
        <v>3996.2</v>
      </c>
      <c r="X41" s="49">
        <f t="shared" si="31"/>
        <v>3990.5</v>
      </c>
      <c r="Y41" s="49">
        <f t="shared" si="31"/>
        <v>4005.8999999999996</v>
      </c>
      <c r="Z41" s="49">
        <f t="shared" si="31"/>
        <v>3975.5</v>
      </c>
      <c r="AA41" s="49">
        <f t="shared" si="31"/>
        <v>4001.5</v>
      </c>
      <c r="AB41" s="49">
        <f t="shared" si="31"/>
        <v>3919.6</v>
      </c>
      <c r="AC41" s="49">
        <f t="shared" si="31"/>
        <v>3970.1</v>
      </c>
      <c r="AD41" s="49">
        <f t="shared" si="31"/>
        <v>3945.1</v>
      </c>
      <c r="AE41" s="49">
        <f t="shared" si="31"/>
        <v>3858.1000000000004</v>
      </c>
      <c r="AF41" s="49">
        <f t="shared" si="31"/>
        <v>4554.5</v>
      </c>
      <c r="AG41" s="49">
        <f t="shared" si="31"/>
        <v>4518.7</v>
      </c>
      <c r="AH41" s="49">
        <f t="shared" si="31"/>
        <v>4480.6</v>
      </c>
      <c r="AI41" s="49">
        <f t="shared" si="31"/>
        <v>4461.6</v>
      </c>
      <c r="AJ41" s="49">
        <f t="shared" si="31"/>
        <v>4433.700000000001</v>
      </c>
      <c r="AK41" s="49">
        <f t="shared" si="31"/>
        <v>4415.9</v>
      </c>
      <c r="AL41" s="49">
        <f t="shared" si="31"/>
        <v>4365.2</v>
      </c>
      <c r="AM41" s="49">
        <f t="shared" si="31"/>
        <v>4834.2</v>
      </c>
      <c r="AN41" s="49">
        <f t="shared" si="31"/>
        <v>5153.6</v>
      </c>
      <c r="AO41" s="49">
        <f t="shared" si="31"/>
        <v>5065.700000000001</v>
      </c>
      <c r="AP41" s="49">
        <f t="shared" si="31"/>
        <v>5054.9</v>
      </c>
      <c r="AQ41" s="49">
        <f t="shared" si="31"/>
        <v>5090.5</v>
      </c>
      <c r="AR41" s="49">
        <f t="shared" si="31"/>
        <v>5039.9</v>
      </c>
      <c r="AS41" s="49">
        <f t="shared" si="31"/>
        <v>5159.9</v>
      </c>
      <c r="AT41" s="49">
        <f t="shared" si="31"/>
        <v>5204.299999999999</v>
      </c>
      <c r="AU41" s="49">
        <f t="shared" si="31"/>
        <v>5497.3</v>
      </c>
      <c r="AV41" s="49">
        <f t="shared" si="31"/>
        <v>5574</v>
      </c>
      <c r="AW41" s="49">
        <f t="shared" si="31"/>
        <v>5782.799999999999</v>
      </c>
      <c r="AX41" s="49">
        <f t="shared" si="31"/>
        <v>5979.2</v>
      </c>
      <c r="AY41" s="49">
        <f t="shared" si="31"/>
        <v>6130.3</v>
      </c>
      <c r="AZ41" s="49">
        <f t="shared" si="31"/>
        <v>6225.2</v>
      </c>
      <c r="BA41" s="49">
        <f t="shared" si="31"/>
        <v>6498</v>
      </c>
      <c r="BB41" s="49">
        <f t="shared" si="31"/>
        <v>6472.400000000001</v>
      </c>
      <c r="BC41" s="49">
        <f t="shared" si="31"/>
        <v>6736.5</v>
      </c>
      <c r="BD41" s="49">
        <f t="shared" si="31"/>
        <v>6817</v>
      </c>
      <c r="BE41" s="49">
        <f t="shared" si="31"/>
        <v>6780</v>
      </c>
      <c r="BF41" s="49">
        <f t="shared" si="31"/>
        <v>6972.1</v>
      </c>
      <c r="BG41" s="49">
        <f t="shared" si="31"/>
        <v>7183.599999999999</v>
      </c>
      <c r="BH41" s="49">
        <f t="shared" si="31"/>
        <v>7176.6</v>
      </c>
      <c r="BI41" s="49">
        <f t="shared" si="31"/>
        <v>7400.799999999999</v>
      </c>
      <c r="BJ41" s="49">
        <f t="shared" si="31"/>
        <v>7432.4</v>
      </c>
      <c r="BK41" s="49">
        <f t="shared" si="31"/>
        <v>7470.299999999999</v>
      </c>
      <c r="BL41" s="49">
        <f t="shared" si="31"/>
        <v>7633.5</v>
      </c>
      <c r="BM41" s="167">
        <f t="shared" si="31"/>
        <v>7869</v>
      </c>
      <c r="BN41" s="167">
        <f t="shared" si="31"/>
        <v>7719.4</v>
      </c>
      <c r="BO41" s="167">
        <f t="shared" si="31"/>
        <v>7625.700000000001</v>
      </c>
      <c r="BP41" s="167">
        <f t="shared" si="31"/>
        <v>7631.7</v>
      </c>
      <c r="BQ41" s="167">
        <f t="shared" si="31"/>
        <v>7691.6</v>
      </c>
      <c r="BR41" s="167">
        <f aca="true" t="shared" si="32" ref="BR41:BX41">SUM(BR42:BR43)</f>
        <v>7722.9</v>
      </c>
      <c r="BS41" s="167">
        <f t="shared" si="32"/>
        <v>7712</v>
      </c>
      <c r="BT41" s="167">
        <f t="shared" si="32"/>
        <v>7744.8</v>
      </c>
      <c r="BU41" s="167">
        <f t="shared" si="32"/>
        <v>7707.1</v>
      </c>
      <c r="BV41" s="167">
        <f t="shared" si="32"/>
        <v>7855.299999999999</v>
      </c>
      <c r="BW41" s="167">
        <f t="shared" si="32"/>
        <v>7762.5</v>
      </c>
      <c r="BX41" s="167">
        <f t="shared" si="32"/>
        <v>7901.9</v>
      </c>
      <c r="BY41" s="52">
        <v>7968.6</v>
      </c>
      <c r="BZ41" s="57">
        <v>7984.7</v>
      </c>
      <c r="CA41" s="55">
        <v>7957.7</v>
      </c>
      <c r="CB41" s="53">
        <v>7880.9</v>
      </c>
      <c r="CC41" s="55">
        <v>7804.5</v>
      </c>
      <c r="CD41" s="55">
        <v>7948.6</v>
      </c>
      <c r="CE41" s="53">
        <v>8026.9</v>
      </c>
      <c r="CF41" s="124">
        <v>8263.9</v>
      </c>
      <c r="CG41" s="53">
        <f>SUM(CG42:CG43)</f>
        <v>8388.1</v>
      </c>
      <c r="CH41" s="55">
        <v>8445.9</v>
      </c>
      <c r="CI41" s="53">
        <v>8421.8</v>
      </c>
      <c r="CJ41" s="57">
        <v>8512.4</v>
      </c>
      <c r="CK41" s="52">
        <f>SUM(CK42:CK43)</f>
        <v>8566.3</v>
      </c>
      <c r="CL41" s="53">
        <f>SUM(CL42:CL43)</f>
        <v>8468.5</v>
      </c>
      <c r="CM41" s="53">
        <v>8497.1</v>
      </c>
      <c r="CN41" s="53">
        <f>SUM(CN42:CN43)</f>
        <v>8438.5</v>
      </c>
      <c r="CO41" s="58">
        <f>SUM(CO42:CO43)</f>
        <v>8361.1</v>
      </c>
      <c r="CP41" s="53">
        <v>8376</v>
      </c>
      <c r="CQ41" s="53">
        <v>8431.8</v>
      </c>
      <c r="CR41" s="53">
        <v>8517.6</v>
      </c>
      <c r="CS41" s="55">
        <v>8574.7</v>
      </c>
      <c r="CT41" s="55">
        <v>8762.2</v>
      </c>
      <c r="CU41" s="55">
        <v>8849.9</v>
      </c>
      <c r="CV41" s="55">
        <v>9106.8</v>
      </c>
      <c r="CW41" s="53">
        <f>SUM(CW42:CW43)</f>
        <v>9290.1</v>
      </c>
      <c r="CX41" s="53">
        <f>SUM(CX42:CX43)</f>
        <v>9300.2</v>
      </c>
      <c r="CY41" s="53">
        <f>SUM(CY42:CY43)</f>
        <v>9339.2</v>
      </c>
      <c r="CZ41" s="53">
        <f>SUM(CZ42:CZ43)</f>
        <v>9459.9</v>
      </c>
      <c r="DA41" s="53">
        <v>9459.9</v>
      </c>
      <c r="DB41" s="53">
        <v>9461</v>
      </c>
      <c r="DC41" s="53">
        <v>9346.4</v>
      </c>
      <c r="DD41" s="53">
        <v>9524.6</v>
      </c>
      <c r="DE41" s="53">
        <v>9560.5</v>
      </c>
      <c r="DF41" s="169">
        <v>9581.7</v>
      </c>
      <c r="DG41" s="42">
        <v>9890.9</v>
      </c>
      <c r="DH41" s="48">
        <v>10313</v>
      </c>
    </row>
    <row r="42" spans="2:112" ht="14.25">
      <c r="B42" t="s">
        <v>41</v>
      </c>
      <c r="D42" s="161" t="s">
        <v>58</v>
      </c>
      <c r="E42" s="49">
        <v>1533</v>
      </c>
      <c r="F42" s="49">
        <v>1524.5</v>
      </c>
      <c r="G42" s="49">
        <v>1521.6</v>
      </c>
      <c r="H42" s="49">
        <v>1518.1</v>
      </c>
      <c r="I42" s="49">
        <v>1513.9</v>
      </c>
      <c r="J42" s="49">
        <v>1511.8</v>
      </c>
      <c r="K42" s="43">
        <v>1511.4</v>
      </c>
      <c r="L42" s="43">
        <v>1511.3</v>
      </c>
      <c r="M42" s="49">
        <v>1511.1999999999998</v>
      </c>
      <c r="N42" s="49">
        <v>1511.1999999999998</v>
      </c>
      <c r="O42" s="49">
        <v>1511</v>
      </c>
      <c r="P42" s="49">
        <v>1510.9</v>
      </c>
      <c r="Q42" s="168">
        <v>1510.9</v>
      </c>
      <c r="R42" s="49">
        <v>1510.9</v>
      </c>
      <c r="S42" s="49">
        <v>1510.9</v>
      </c>
      <c r="T42" s="49">
        <v>1510.7</v>
      </c>
      <c r="U42" s="49">
        <v>1510.7</v>
      </c>
      <c r="V42" s="49">
        <v>1510.7</v>
      </c>
      <c r="W42" s="49">
        <v>1510.5</v>
      </c>
      <c r="X42" s="49">
        <v>1510.4</v>
      </c>
      <c r="Y42" s="49">
        <v>1500.2</v>
      </c>
      <c r="Z42" s="49">
        <v>1500.2</v>
      </c>
      <c r="AA42" s="49">
        <v>1500.2</v>
      </c>
      <c r="AB42" s="49">
        <v>1489.9</v>
      </c>
      <c r="AC42" s="168">
        <v>1489.9</v>
      </c>
      <c r="AD42" s="49">
        <v>1489.9</v>
      </c>
      <c r="AE42" s="49">
        <v>1479.7</v>
      </c>
      <c r="AF42" s="49">
        <v>1479.7</v>
      </c>
      <c r="AG42" s="49">
        <v>1479.7</v>
      </c>
      <c r="AH42" s="49">
        <v>1469.4</v>
      </c>
      <c r="AI42" s="49">
        <v>1469.4</v>
      </c>
      <c r="AJ42" s="49">
        <v>1469.4</v>
      </c>
      <c r="AK42" s="49">
        <v>1469.2</v>
      </c>
      <c r="AL42" s="49">
        <v>1469.2</v>
      </c>
      <c r="AM42" s="49">
        <v>1469.2</v>
      </c>
      <c r="AN42" s="49">
        <v>1458.9</v>
      </c>
      <c r="AO42" s="170">
        <v>1458.9</v>
      </c>
      <c r="AP42" s="171">
        <v>1458.9</v>
      </c>
      <c r="AQ42" s="171">
        <v>1450.6</v>
      </c>
      <c r="AR42" s="171">
        <v>1450.6</v>
      </c>
      <c r="AS42" s="171">
        <v>1450.6</v>
      </c>
      <c r="AT42" s="171">
        <v>1440.6</v>
      </c>
      <c r="AU42" s="171">
        <v>1440.4</v>
      </c>
      <c r="AV42" s="171">
        <v>1440.4</v>
      </c>
      <c r="AW42" s="171">
        <v>1428.4</v>
      </c>
      <c r="AX42" s="171">
        <v>1578.2</v>
      </c>
      <c r="AY42" s="171">
        <v>1638.2</v>
      </c>
      <c r="AZ42" s="171">
        <v>1693.2</v>
      </c>
      <c r="BA42" s="168">
        <v>1716.2</v>
      </c>
      <c r="BB42" s="49">
        <v>1745.3</v>
      </c>
      <c r="BC42" s="49">
        <v>1737.1</v>
      </c>
      <c r="BD42" s="49">
        <v>1750.6</v>
      </c>
      <c r="BE42" s="49">
        <v>1774</v>
      </c>
      <c r="BF42" s="49">
        <v>1768.3</v>
      </c>
      <c r="BG42" s="49">
        <v>1795.2</v>
      </c>
      <c r="BH42" s="49">
        <v>1813.1</v>
      </c>
      <c r="BI42" s="172">
        <v>1825.1</v>
      </c>
      <c r="BJ42" s="49">
        <v>1811</v>
      </c>
      <c r="BK42" s="49">
        <v>1806.6</v>
      </c>
      <c r="BL42" s="173">
        <v>1818.3</v>
      </c>
      <c r="BM42" s="174">
        <v>1816.8</v>
      </c>
      <c r="BN42" s="175">
        <v>1817</v>
      </c>
      <c r="BO42" s="50">
        <v>1825.1</v>
      </c>
      <c r="BP42" s="167">
        <v>1830.3</v>
      </c>
      <c r="BQ42" s="50">
        <v>1851.5</v>
      </c>
      <c r="BR42" s="176">
        <v>1866.1</v>
      </c>
      <c r="BS42" s="50">
        <v>1845.3</v>
      </c>
      <c r="BT42" s="167">
        <v>1845.7</v>
      </c>
      <c r="BU42" s="167">
        <v>1862.6</v>
      </c>
      <c r="BV42" s="177">
        <v>1881.1</v>
      </c>
      <c r="BW42" s="167">
        <v>1881.3</v>
      </c>
      <c r="BX42" s="167">
        <v>1881</v>
      </c>
      <c r="BY42" s="52">
        <v>1888.3</v>
      </c>
      <c r="BZ42" s="57">
        <v>1888.3</v>
      </c>
      <c r="CA42" s="55">
        <v>1887.5</v>
      </c>
      <c r="CB42" s="158">
        <v>1899.5</v>
      </c>
      <c r="CC42" s="55">
        <v>1901.7</v>
      </c>
      <c r="CD42" s="55">
        <v>1904.1</v>
      </c>
      <c r="CE42" s="54">
        <v>1902.9</v>
      </c>
      <c r="CF42" s="124">
        <v>1942.2</v>
      </c>
      <c r="CG42" s="53">
        <v>1898.2</v>
      </c>
      <c r="CH42" s="55">
        <v>1893.1</v>
      </c>
      <c r="CI42" s="53">
        <v>1898.6</v>
      </c>
      <c r="CJ42" s="57">
        <v>1895.2</v>
      </c>
      <c r="CK42" s="52">
        <v>1896.1</v>
      </c>
      <c r="CL42" s="53">
        <v>1905.3</v>
      </c>
      <c r="CM42" s="178">
        <v>1918</v>
      </c>
      <c r="CN42" s="53">
        <v>1932.5</v>
      </c>
      <c r="CO42" s="169">
        <v>1917.9</v>
      </c>
      <c r="CP42" s="53">
        <v>1924.4</v>
      </c>
      <c r="CQ42" s="53">
        <v>1915.9</v>
      </c>
      <c r="CR42" s="53">
        <v>1950.9</v>
      </c>
      <c r="CS42" s="55">
        <v>1953.9</v>
      </c>
      <c r="CT42" s="55">
        <v>1988.9</v>
      </c>
      <c r="CU42" s="55">
        <v>1993.9</v>
      </c>
      <c r="CV42" s="55">
        <v>2016.9</v>
      </c>
      <c r="CW42" s="53">
        <v>2056.4</v>
      </c>
      <c r="CX42" s="53">
        <v>2162.9</v>
      </c>
      <c r="CY42" s="178">
        <v>2245.3</v>
      </c>
      <c r="CZ42" s="53">
        <v>2280.4</v>
      </c>
      <c r="DA42" s="53">
        <v>2315.4</v>
      </c>
      <c r="DB42" s="53">
        <v>2359.4</v>
      </c>
      <c r="DC42" s="53">
        <v>2425.4</v>
      </c>
      <c r="DD42" s="53">
        <v>2499.3</v>
      </c>
      <c r="DE42" s="179">
        <v>2509.4</v>
      </c>
      <c r="DF42" s="169">
        <v>2529.4</v>
      </c>
      <c r="DG42" s="42">
        <v>2529.4</v>
      </c>
      <c r="DH42" s="42">
        <v>2570.4</v>
      </c>
    </row>
    <row r="43" spans="2:112" ht="14.25">
      <c r="B43" t="s">
        <v>43</v>
      </c>
      <c r="D43" s="161" t="s">
        <v>59</v>
      </c>
      <c r="E43" s="49">
        <v>2606</v>
      </c>
      <c r="F43" s="49">
        <v>2590.5</v>
      </c>
      <c r="G43" s="49">
        <v>2599</v>
      </c>
      <c r="H43" s="49">
        <v>2605.4</v>
      </c>
      <c r="I43" s="49">
        <v>2603.1</v>
      </c>
      <c r="J43" s="49">
        <v>2544.2</v>
      </c>
      <c r="K43" s="43">
        <v>2515</v>
      </c>
      <c r="L43" s="43">
        <v>2509.3</v>
      </c>
      <c r="M43" s="49">
        <v>2485.5</v>
      </c>
      <c r="N43" s="49">
        <v>2503.1</v>
      </c>
      <c r="O43" s="49">
        <v>2526</v>
      </c>
      <c r="P43" s="49">
        <v>2344.5</v>
      </c>
      <c r="Q43" s="168">
        <v>2379.2</v>
      </c>
      <c r="R43" s="49">
        <v>2476</v>
      </c>
      <c r="S43" s="49">
        <v>2479.5</v>
      </c>
      <c r="T43" s="49">
        <v>2489.1</v>
      </c>
      <c r="U43" s="49">
        <v>2427.5</v>
      </c>
      <c r="V43" s="49">
        <v>2419.3</v>
      </c>
      <c r="W43" s="49">
        <v>2485.7</v>
      </c>
      <c r="X43" s="49">
        <v>2480.1</v>
      </c>
      <c r="Y43" s="49">
        <v>2505.7</v>
      </c>
      <c r="Z43" s="49">
        <v>2475.3</v>
      </c>
      <c r="AA43" s="49">
        <v>2501.3</v>
      </c>
      <c r="AB43" s="49">
        <v>2429.7</v>
      </c>
      <c r="AC43" s="168">
        <v>2480.2</v>
      </c>
      <c r="AD43" s="49">
        <v>2455.2</v>
      </c>
      <c r="AE43" s="49">
        <v>2378.4</v>
      </c>
      <c r="AF43" s="49">
        <v>3074.8</v>
      </c>
      <c r="AG43" s="49">
        <v>3039</v>
      </c>
      <c r="AH43" s="49">
        <v>3011.2</v>
      </c>
      <c r="AI43" s="49">
        <v>2992.2</v>
      </c>
      <c r="AJ43" s="49">
        <v>2964.3</v>
      </c>
      <c r="AK43" s="49">
        <v>2946.7</v>
      </c>
      <c r="AL43" s="49">
        <v>2896</v>
      </c>
      <c r="AM43" s="49">
        <v>3365</v>
      </c>
      <c r="AN43" s="49">
        <v>3694.7</v>
      </c>
      <c r="AO43" s="170">
        <v>3606.8</v>
      </c>
      <c r="AP43" s="171">
        <v>3596</v>
      </c>
      <c r="AQ43" s="171">
        <v>3639.9</v>
      </c>
      <c r="AR43" s="171">
        <v>3589.3</v>
      </c>
      <c r="AS43" s="171">
        <v>3709.3</v>
      </c>
      <c r="AT43" s="171">
        <v>3763.7</v>
      </c>
      <c r="AU43" s="171">
        <v>4056.9</v>
      </c>
      <c r="AV43" s="171">
        <v>4133.6</v>
      </c>
      <c r="AW43" s="171">
        <v>4354.4</v>
      </c>
      <c r="AX43" s="171">
        <v>4401</v>
      </c>
      <c r="AY43" s="171">
        <v>4492.1</v>
      </c>
      <c r="AZ43" s="171">
        <v>4532</v>
      </c>
      <c r="BA43" s="168">
        <v>4781.8</v>
      </c>
      <c r="BB43" s="49">
        <v>4727.1</v>
      </c>
      <c r="BC43" s="49">
        <v>4999.4</v>
      </c>
      <c r="BD43" s="49">
        <v>5066.4</v>
      </c>
      <c r="BE43" s="49">
        <v>5006</v>
      </c>
      <c r="BF43" s="49">
        <v>5203.8</v>
      </c>
      <c r="BG43" s="49">
        <v>5388.4</v>
      </c>
      <c r="BH43" s="49">
        <v>5363.5</v>
      </c>
      <c r="BI43" s="172">
        <v>5575.7</v>
      </c>
      <c r="BJ43" s="49">
        <v>5621.4</v>
      </c>
      <c r="BK43" s="49">
        <v>5663.7</v>
      </c>
      <c r="BL43" s="49">
        <v>5815.2</v>
      </c>
      <c r="BM43" s="174">
        <v>6052.2</v>
      </c>
      <c r="BN43" s="175">
        <v>5902.4</v>
      </c>
      <c r="BO43" s="50">
        <v>5800.6</v>
      </c>
      <c r="BP43" s="167">
        <v>5801.4</v>
      </c>
      <c r="BQ43" s="50">
        <v>5840.1</v>
      </c>
      <c r="BR43" s="176">
        <v>5856.8</v>
      </c>
      <c r="BS43" s="50">
        <v>5866.7</v>
      </c>
      <c r="BT43" s="167">
        <v>5899.1</v>
      </c>
      <c r="BU43" s="167">
        <v>5844.5</v>
      </c>
      <c r="BV43" s="177">
        <v>5974.2</v>
      </c>
      <c r="BW43" s="167">
        <v>5881.2</v>
      </c>
      <c r="BX43" s="167">
        <v>6020.9</v>
      </c>
      <c r="BY43" s="52">
        <v>6080.3</v>
      </c>
      <c r="BZ43" s="57">
        <v>6096.4</v>
      </c>
      <c r="CA43" s="55">
        <v>6070.2</v>
      </c>
      <c r="CB43" s="158">
        <v>5981.4</v>
      </c>
      <c r="CC43" s="55">
        <v>5902.8</v>
      </c>
      <c r="CD43" s="55">
        <v>6044.5</v>
      </c>
      <c r="CE43" s="158">
        <v>6124</v>
      </c>
      <c r="CF43" s="124">
        <v>6321.7</v>
      </c>
      <c r="CG43" s="53">
        <v>6489.9</v>
      </c>
      <c r="CH43" s="55">
        <v>6552.8</v>
      </c>
      <c r="CI43" s="53">
        <v>6523.2</v>
      </c>
      <c r="CJ43" s="57">
        <v>6617.2</v>
      </c>
      <c r="CK43" s="52">
        <v>6670.2</v>
      </c>
      <c r="CL43" s="53">
        <v>6563.2</v>
      </c>
      <c r="CM43" s="53">
        <v>6579.1</v>
      </c>
      <c r="CN43" s="53">
        <v>6506</v>
      </c>
      <c r="CO43" s="169">
        <v>6443.2</v>
      </c>
      <c r="CP43" s="53">
        <v>6451.599999999999</v>
      </c>
      <c r="CQ43" s="53">
        <v>6515.9</v>
      </c>
      <c r="CR43" s="53">
        <v>6566.7</v>
      </c>
      <c r="CS43" s="55">
        <v>6620.8</v>
      </c>
      <c r="CT43" s="55">
        <v>6773.3</v>
      </c>
      <c r="CU43" s="57">
        <v>6856</v>
      </c>
      <c r="CV43" s="55">
        <v>7089.9</v>
      </c>
      <c r="CW43" s="53">
        <v>7233.7</v>
      </c>
      <c r="CX43" s="53">
        <v>7137.3</v>
      </c>
      <c r="CY43" s="53">
        <v>7093.9</v>
      </c>
      <c r="CZ43" s="53">
        <v>7179.5</v>
      </c>
      <c r="DA43" s="53">
        <v>7144.5</v>
      </c>
      <c r="DB43" s="53">
        <v>7101.6</v>
      </c>
      <c r="DC43" s="53">
        <v>6921</v>
      </c>
      <c r="DD43" s="53">
        <v>7025.3</v>
      </c>
      <c r="DE43" s="179">
        <v>7051.099999999999</v>
      </c>
      <c r="DF43" s="169">
        <v>7052.3</v>
      </c>
      <c r="DG43" s="42">
        <v>7361.5</v>
      </c>
      <c r="DH43" s="42">
        <v>7742.6</v>
      </c>
    </row>
    <row r="44" spans="5:103" ht="12.75"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80"/>
      <c r="BZ44" s="117"/>
      <c r="CA44" s="117"/>
      <c r="CB44" s="117"/>
      <c r="CC44" s="117"/>
      <c r="CD44" s="31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80"/>
      <c r="CY44" s="180"/>
    </row>
  </sheetData>
  <sheetProtection/>
  <mergeCells count="9">
    <mergeCell ref="BY5:CJ5"/>
    <mergeCell ref="CK5:CV5"/>
    <mergeCell ref="CW5:DH5"/>
    <mergeCell ref="E5:P5"/>
    <mergeCell ref="Q5:AB5"/>
    <mergeCell ref="AC5:AN5"/>
    <mergeCell ref="AO5:AZ5"/>
    <mergeCell ref="BA5:BL5"/>
    <mergeCell ref="BM5:BX5"/>
  </mergeCells>
  <printOptions/>
  <pageMargins left="0.31" right="0.26" top="1" bottom="0.16" header="0.5" footer="0.5"/>
  <pageSetup horizontalDpi="600" verticalDpi="600" orientation="landscape" scale="40" r:id="rId1"/>
  <colBreaks count="2" manualBreakCount="2">
    <brk id="28" max="51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2015-01-30T11:42:14Z</dcterms:created>
  <dcterms:modified xsi:type="dcterms:W3CDTF">2015-01-30T11:42:14Z</dcterms:modified>
  <cp:category/>
  <cp:version/>
  <cp:contentType/>
  <cp:contentStatus/>
</cp:coreProperties>
</file>