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125" windowWidth="14805" windowHeight="6990" tabRatio="813" firstSheet="3" activeTab="6"/>
  </bookViews>
  <sheets>
    <sheet name="სავაჭრო ბრუნვა წლიური" sheetId="12" r:id="rId1"/>
    <sheet name="სავაჭრო ბრუნვა კვარტალური" sheetId="1" r:id="rId2"/>
    <sheet name="საქონლით ვაჭრობა თვიური" sheetId="19" r:id="rId3"/>
    <sheet name="უცხოური ინვესტიციები წლიური" sheetId="3" r:id="rId4"/>
    <sheet name="უცხოური ინვესტიციები კვარტალური" sheetId="16" r:id="rId5"/>
    <sheet name="ფულადი გზავნილები  თვეები" sheetId="17" r:id="rId6"/>
    <sheet name="რეზერვები წლები" sheetId="15" r:id="rId7"/>
    <sheet name="რეზერვები კვარტალური" sheetId="10" r:id="rId8"/>
    <sheet name="საგარეო ვალი" sheetId="9" r:id="rId9"/>
  </sheets>
  <externalReferences>
    <externalReference r:id="rId10"/>
  </externalReferences>
  <definedNames>
    <definedName name="_xlnm.Database" localSheetId="6">#REF!</definedName>
    <definedName name="_xlnm.Database" localSheetId="0">#REF!</definedName>
    <definedName name="_xlnm.Database" localSheetId="4">#REF!</definedName>
    <definedName name="_xlnm.Database" localSheetId="5">#REF!</definedName>
    <definedName name="_xlnm.Database">#REF!</definedName>
    <definedName name="Database_MI" localSheetId="6">#REF!</definedName>
    <definedName name="Database_MI" localSheetId="0">#REF!</definedName>
    <definedName name="Database_MI" localSheetId="4">#REF!</definedName>
    <definedName name="Database_MI" localSheetId="5">#REF!</definedName>
    <definedName name="Database_MI">#REF!</definedName>
    <definedName name="DATES" localSheetId="6">#REF!</definedName>
    <definedName name="DATES" localSheetId="0">#REF!</definedName>
    <definedName name="DATES" localSheetId="4">#REF!</definedName>
    <definedName name="DATES" localSheetId="5">#REF!</definedName>
    <definedName name="DATES">#REF!</definedName>
    <definedName name="NAMES" localSheetId="6">#REF!</definedName>
    <definedName name="NAMES" localSheetId="0">#REF!</definedName>
    <definedName name="NAMES" localSheetId="4">#REF!</definedName>
    <definedName name="NAMES" localSheetId="5">#REF!</definedName>
    <definedName name="NAMES">#REF!</definedName>
    <definedName name="wtgeserj">#REF!</definedName>
  </definedNames>
  <calcPr calcId="145621"/>
</workbook>
</file>

<file path=xl/calcChain.xml><?xml version="1.0" encoding="utf-8"?>
<calcChain xmlns="http://schemas.openxmlformats.org/spreadsheetml/2006/main">
  <c r="E6" i="12" l="1"/>
  <c r="H6" i="1" l="1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6" i="19"/>
  <c r="G5" i="10" l="1"/>
  <c r="I64" i="10"/>
  <c r="G6" i="10" l="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AD7" i="19" l="1"/>
  <c r="AD8" i="19"/>
  <c r="AD9" i="19"/>
  <c r="AD10" i="19"/>
  <c r="AD11" i="19"/>
  <c r="AD12" i="19"/>
  <c r="AD13" i="19"/>
  <c r="AD14" i="19"/>
  <c r="AD15" i="19"/>
  <c r="AD16" i="19"/>
  <c r="AD17" i="19"/>
  <c r="AD18" i="19"/>
  <c r="AD19" i="19"/>
  <c r="AD20" i="19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AD45" i="19"/>
  <c r="AD46" i="19"/>
  <c r="AD47" i="19"/>
  <c r="AD48" i="19"/>
  <c r="AD49" i="19"/>
  <c r="AD50" i="19"/>
  <c r="AD51" i="19"/>
  <c r="AD52" i="19"/>
  <c r="AD53" i="19"/>
  <c r="AD54" i="19"/>
  <c r="AD55" i="19"/>
  <c r="AD56" i="19"/>
  <c r="AD57" i="19"/>
  <c r="AD58" i="19"/>
  <c r="AD59" i="19"/>
  <c r="AD60" i="19"/>
  <c r="AD61" i="19"/>
  <c r="AD62" i="19"/>
  <c r="AD63" i="19"/>
  <c r="AD64" i="19"/>
  <c r="AD65" i="19"/>
  <c r="AD66" i="19"/>
  <c r="AD67" i="19"/>
  <c r="AD68" i="19"/>
  <c r="AD69" i="19"/>
  <c r="AD70" i="19"/>
  <c r="AD71" i="19"/>
  <c r="AD72" i="19"/>
  <c r="AD73" i="19"/>
  <c r="AD74" i="19"/>
  <c r="AD75" i="19"/>
  <c r="AD76" i="19"/>
  <c r="AD77" i="19"/>
  <c r="AD78" i="19"/>
  <c r="AD79" i="19"/>
  <c r="AD80" i="19"/>
  <c r="AD81" i="19"/>
  <c r="AD82" i="19"/>
  <c r="AD83" i="19"/>
  <c r="AD84" i="19"/>
  <c r="AD85" i="19"/>
  <c r="AD86" i="19"/>
  <c r="AD87" i="19"/>
  <c r="AD88" i="19"/>
  <c r="AD89" i="19"/>
  <c r="AD90" i="19"/>
  <c r="AD91" i="19"/>
  <c r="AD92" i="19"/>
  <c r="AD93" i="19"/>
  <c r="AD94" i="19"/>
  <c r="AD95" i="19"/>
  <c r="AD96" i="19"/>
  <c r="AD97" i="19"/>
  <c r="AD98" i="19"/>
  <c r="AD99" i="19"/>
  <c r="AD100" i="19"/>
  <c r="AD101" i="19"/>
  <c r="AD102" i="19"/>
  <c r="AD103" i="19"/>
  <c r="AD104" i="19"/>
  <c r="AD105" i="19"/>
  <c r="AD106" i="19"/>
  <c r="AD107" i="19"/>
  <c r="AD108" i="19"/>
  <c r="AD109" i="19"/>
  <c r="AD110" i="19"/>
  <c r="AD111" i="19"/>
  <c r="AD112" i="19"/>
  <c r="AD113" i="19"/>
  <c r="AD114" i="19"/>
  <c r="AD115" i="19"/>
  <c r="AD116" i="19"/>
  <c r="AD117" i="19"/>
  <c r="AD118" i="19"/>
  <c r="AD119" i="19"/>
  <c r="AD120" i="19"/>
  <c r="AD121" i="19"/>
  <c r="AD122" i="19"/>
  <c r="AD123" i="19"/>
  <c r="AD124" i="19"/>
  <c r="AD125" i="19"/>
  <c r="AD126" i="19"/>
  <c r="AD127" i="19"/>
  <c r="AD128" i="19"/>
  <c r="AD129" i="19"/>
  <c r="AD130" i="19"/>
  <c r="AD131" i="19"/>
  <c r="AD132" i="19"/>
  <c r="AD133" i="19"/>
  <c r="AD134" i="19"/>
  <c r="AD135" i="19"/>
  <c r="AD136" i="19"/>
  <c r="AD137" i="19"/>
  <c r="AD138" i="19"/>
  <c r="AD139" i="19"/>
  <c r="AD140" i="19"/>
  <c r="AD141" i="19"/>
  <c r="AD142" i="19"/>
  <c r="AD143" i="19"/>
  <c r="AD144" i="19"/>
  <c r="AD145" i="19"/>
  <c r="AD146" i="19"/>
  <c r="AD147" i="19"/>
  <c r="AD148" i="19"/>
  <c r="AD149" i="19"/>
  <c r="AD150" i="19"/>
  <c r="AD151" i="19"/>
  <c r="AD152" i="19"/>
  <c r="AD153" i="19"/>
  <c r="AD154" i="19"/>
  <c r="AD155" i="19"/>
  <c r="AD156" i="19"/>
  <c r="AD157" i="19"/>
  <c r="AD158" i="19"/>
  <c r="AD159" i="19"/>
  <c r="AD160" i="19"/>
  <c r="AD161" i="19"/>
  <c r="AD162" i="19"/>
  <c r="AD163" i="19"/>
  <c r="AD164" i="19"/>
  <c r="AD165" i="19"/>
  <c r="AD166" i="19"/>
  <c r="AD167" i="19"/>
  <c r="AD168" i="19"/>
  <c r="AD169" i="19"/>
  <c r="AD170" i="19"/>
  <c r="AD171" i="19"/>
  <c r="AD172" i="19"/>
  <c r="AD173" i="19"/>
  <c r="AD174" i="19"/>
  <c r="AD175" i="19"/>
  <c r="AD176" i="19"/>
  <c r="AD177" i="19"/>
  <c r="AD178" i="19"/>
  <c r="AD179" i="19"/>
  <c r="AD180" i="19"/>
  <c r="AD181" i="19"/>
  <c r="AD182" i="19"/>
  <c r="AD183" i="19"/>
  <c r="AD184" i="19"/>
  <c r="AD185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57" i="19"/>
  <c r="AA58" i="19"/>
  <c r="AA59" i="19"/>
  <c r="AA60" i="19"/>
  <c r="AA61" i="19"/>
  <c r="AA62" i="19"/>
  <c r="AA63" i="19"/>
  <c r="AA64" i="19"/>
  <c r="AA65" i="19"/>
  <c r="AA66" i="19"/>
  <c r="AA67" i="19"/>
  <c r="AA68" i="19"/>
  <c r="AA69" i="19"/>
  <c r="AA70" i="19"/>
  <c r="AA71" i="19"/>
  <c r="AA72" i="19"/>
  <c r="AA73" i="19"/>
  <c r="AA74" i="19"/>
  <c r="AA75" i="19"/>
  <c r="AA76" i="19"/>
  <c r="AA77" i="19"/>
  <c r="AA78" i="19"/>
  <c r="AA79" i="19"/>
  <c r="AA80" i="19"/>
  <c r="AA81" i="19"/>
  <c r="AA82" i="19"/>
  <c r="AA83" i="19"/>
  <c r="AA84" i="19"/>
  <c r="AA85" i="19"/>
  <c r="AA86" i="19"/>
  <c r="AA87" i="19"/>
  <c r="AA88" i="19"/>
  <c r="AA89" i="19"/>
  <c r="AA90" i="19"/>
  <c r="AA91" i="19"/>
  <c r="AA92" i="19"/>
  <c r="AA93" i="19"/>
  <c r="AA94" i="19"/>
  <c r="AA95" i="19"/>
  <c r="AA96" i="19"/>
  <c r="AA97" i="19"/>
  <c r="AA98" i="19"/>
  <c r="AA99" i="19"/>
  <c r="AA100" i="19"/>
  <c r="AA101" i="19"/>
  <c r="AA102" i="19"/>
  <c r="AA103" i="19"/>
  <c r="AA104" i="19"/>
  <c r="AA105" i="19"/>
  <c r="AA106" i="19"/>
  <c r="AA107" i="19"/>
  <c r="AA108" i="19"/>
  <c r="AA109" i="19"/>
  <c r="AA110" i="19"/>
  <c r="AA111" i="19"/>
  <c r="AA112" i="19"/>
  <c r="AA113" i="19"/>
  <c r="AA114" i="19"/>
  <c r="AA115" i="19"/>
  <c r="AA116" i="19"/>
  <c r="AA117" i="19"/>
  <c r="AA118" i="19"/>
  <c r="AA119" i="19"/>
  <c r="AA120" i="19"/>
  <c r="AA121" i="19"/>
  <c r="AA122" i="19"/>
  <c r="AA123" i="19"/>
  <c r="AA124" i="19"/>
  <c r="AA125" i="19"/>
  <c r="AA126" i="19"/>
  <c r="AA127" i="19"/>
  <c r="AA128" i="19"/>
  <c r="AA129" i="19"/>
  <c r="AA130" i="19"/>
  <c r="AA131" i="19"/>
  <c r="AA132" i="19"/>
  <c r="AA133" i="19"/>
  <c r="AA134" i="19"/>
  <c r="AA135" i="19"/>
  <c r="AA136" i="19"/>
  <c r="AA137" i="19"/>
  <c r="AA138" i="19"/>
  <c r="AA139" i="19"/>
  <c r="AA140" i="19"/>
  <c r="AA141" i="19"/>
  <c r="AA142" i="19"/>
  <c r="AA143" i="19"/>
  <c r="AA144" i="19"/>
  <c r="AA145" i="19"/>
  <c r="AA146" i="19"/>
  <c r="AA147" i="19"/>
  <c r="AA148" i="19"/>
  <c r="AA149" i="19"/>
  <c r="AA150" i="19"/>
  <c r="AA151" i="19"/>
  <c r="AA152" i="19"/>
  <c r="AA153" i="19"/>
  <c r="AA154" i="19"/>
  <c r="AA155" i="19"/>
  <c r="AA156" i="19"/>
  <c r="AA157" i="19"/>
  <c r="AA158" i="19"/>
  <c r="AA159" i="19"/>
  <c r="AA160" i="19"/>
  <c r="AA161" i="19"/>
  <c r="AA162" i="19"/>
  <c r="AA163" i="19"/>
  <c r="AA164" i="19"/>
  <c r="AA165" i="19"/>
  <c r="AA166" i="19"/>
  <c r="AA167" i="19"/>
  <c r="AA168" i="19"/>
  <c r="AA169" i="19"/>
  <c r="AA170" i="19"/>
  <c r="AA171" i="19"/>
  <c r="AA172" i="19"/>
  <c r="AA173" i="19"/>
  <c r="AA174" i="19"/>
  <c r="AA175" i="19"/>
  <c r="AA176" i="19"/>
  <c r="AA177" i="19"/>
  <c r="AA178" i="19"/>
  <c r="AA179" i="19"/>
  <c r="AA180" i="19"/>
  <c r="AA181" i="19"/>
  <c r="AA182" i="19"/>
  <c r="AA183" i="19"/>
  <c r="AA184" i="19"/>
  <c r="AA185" i="19"/>
  <c r="X7" i="19"/>
  <c r="X8" i="19"/>
  <c r="X9" i="19"/>
  <c r="X10" i="19"/>
  <c r="X11" i="19"/>
  <c r="X12" i="19"/>
  <c r="X13" i="19"/>
  <c r="X14" i="19"/>
  <c r="X15" i="19"/>
  <c r="X16" i="19"/>
  <c r="X17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X45" i="19"/>
  <c r="X46" i="19"/>
  <c r="X47" i="19"/>
  <c r="X48" i="19"/>
  <c r="X49" i="19"/>
  <c r="X50" i="19"/>
  <c r="X51" i="19"/>
  <c r="X52" i="19"/>
  <c r="X53" i="19"/>
  <c r="X54" i="19"/>
  <c r="X55" i="19"/>
  <c r="X56" i="19"/>
  <c r="X57" i="19"/>
  <c r="X58" i="19"/>
  <c r="X59" i="19"/>
  <c r="X60" i="19"/>
  <c r="X61" i="19"/>
  <c r="X62" i="19"/>
  <c r="X63" i="19"/>
  <c r="X64" i="19"/>
  <c r="X65" i="19"/>
  <c r="X66" i="19"/>
  <c r="X67" i="19"/>
  <c r="X68" i="19"/>
  <c r="X69" i="19"/>
  <c r="X70" i="19"/>
  <c r="X71" i="19"/>
  <c r="X72" i="19"/>
  <c r="X73" i="19"/>
  <c r="X74" i="19"/>
  <c r="X75" i="19"/>
  <c r="X76" i="19"/>
  <c r="X77" i="19"/>
  <c r="X78" i="19"/>
  <c r="X79" i="19"/>
  <c r="X80" i="19"/>
  <c r="X81" i="19"/>
  <c r="X82" i="19"/>
  <c r="X83" i="19"/>
  <c r="X84" i="19"/>
  <c r="X85" i="19"/>
  <c r="X86" i="19"/>
  <c r="X87" i="19"/>
  <c r="X88" i="19"/>
  <c r="X89" i="19"/>
  <c r="X90" i="19"/>
  <c r="X91" i="19"/>
  <c r="X92" i="19"/>
  <c r="X93" i="19"/>
  <c r="X94" i="19"/>
  <c r="X95" i="19"/>
  <c r="X96" i="19"/>
  <c r="X97" i="19"/>
  <c r="X98" i="19"/>
  <c r="X99" i="19"/>
  <c r="X100" i="19"/>
  <c r="X101" i="19"/>
  <c r="X102" i="19"/>
  <c r="X103" i="19"/>
  <c r="X104" i="19"/>
  <c r="X105" i="19"/>
  <c r="X106" i="19"/>
  <c r="X107" i="19"/>
  <c r="X108" i="19"/>
  <c r="X109" i="19"/>
  <c r="X110" i="19"/>
  <c r="X111" i="19"/>
  <c r="X112" i="19"/>
  <c r="X113" i="19"/>
  <c r="X114" i="19"/>
  <c r="X115" i="19"/>
  <c r="X116" i="19"/>
  <c r="X117" i="19"/>
  <c r="X118" i="19"/>
  <c r="X119" i="19"/>
  <c r="X120" i="19"/>
  <c r="X121" i="19"/>
  <c r="X122" i="19"/>
  <c r="X123" i="19"/>
  <c r="X124" i="19"/>
  <c r="X125" i="19"/>
  <c r="X126" i="19"/>
  <c r="X127" i="19"/>
  <c r="X128" i="19"/>
  <c r="X129" i="19"/>
  <c r="X130" i="19"/>
  <c r="X131" i="19"/>
  <c r="X132" i="19"/>
  <c r="X133" i="19"/>
  <c r="X134" i="19"/>
  <c r="X135" i="19"/>
  <c r="X136" i="19"/>
  <c r="X137" i="19"/>
  <c r="X138" i="19"/>
  <c r="X139" i="19"/>
  <c r="X140" i="19"/>
  <c r="X141" i="19"/>
  <c r="X142" i="19"/>
  <c r="X143" i="19"/>
  <c r="X144" i="19"/>
  <c r="X145" i="19"/>
  <c r="X146" i="19"/>
  <c r="X147" i="19"/>
  <c r="X148" i="19"/>
  <c r="X149" i="19"/>
  <c r="X150" i="19"/>
  <c r="X151" i="19"/>
  <c r="X152" i="19"/>
  <c r="X153" i="19"/>
  <c r="X154" i="19"/>
  <c r="X155" i="19"/>
  <c r="X156" i="19"/>
  <c r="X157" i="19"/>
  <c r="X158" i="19"/>
  <c r="X159" i="19"/>
  <c r="X160" i="19"/>
  <c r="X161" i="19"/>
  <c r="X162" i="19"/>
  <c r="X163" i="19"/>
  <c r="X164" i="19"/>
  <c r="X165" i="19"/>
  <c r="X166" i="19"/>
  <c r="X167" i="19"/>
  <c r="X168" i="19"/>
  <c r="X169" i="19"/>
  <c r="X170" i="19"/>
  <c r="X171" i="19"/>
  <c r="X172" i="19"/>
  <c r="X173" i="19"/>
  <c r="X174" i="19"/>
  <c r="X175" i="19"/>
  <c r="X176" i="19"/>
  <c r="X177" i="19"/>
  <c r="X178" i="19"/>
  <c r="X179" i="19"/>
  <c r="X180" i="19"/>
  <c r="X181" i="19"/>
  <c r="X182" i="19"/>
  <c r="X183" i="19"/>
  <c r="X184" i="19"/>
  <c r="X185" i="19"/>
  <c r="U7" i="19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47" i="19"/>
  <c r="U48" i="19"/>
  <c r="U49" i="19"/>
  <c r="U50" i="19"/>
  <c r="U51" i="19"/>
  <c r="U52" i="19"/>
  <c r="U53" i="19"/>
  <c r="U54" i="19"/>
  <c r="U55" i="19"/>
  <c r="U56" i="19"/>
  <c r="U57" i="19"/>
  <c r="U58" i="19"/>
  <c r="U59" i="19"/>
  <c r="U60" i="19"/>
  <c r="U61" i="19"/>
  <c r="U62" i="19"/>
  <c r="U63" i="19"/>
  <c r="U64" i="19"/>
  <c r="U65" i="19"/>
  <c r="U66" i="19"/>
  <c r="U67" i="19"/>
  <c r="U68" i="19"/>
  <c r="U69" i="19"/>
  <c r="U70" i="19"/>
  <c r="U71" i="19"/>
  <c r="U72" i="19"/>
  <c r="U73" i="19"/>
  <c r="U74" i="19"/>
  <c r="U75" i="19"/>
  <c r="U76" i="19"/>
  <c r="U77" i="19"/>
  <c r="U78" i="19"/>
  <c r="U79" i="19"/>
  <c r="U80" i="19"/>
  <c r="U81" i="19"/>
  <c r="U82" i="19"/>
  <c r="U83" i="19"/>
  <c r="U84" i="19"/>
  <c r="U85" i="19"/>
  <c r="U86" i="19"/>
  <c r="U87" i="19"/>
  <c r="U88" i="19"/>
  <c r="U89" i="19"/>
  <c r="U90" i="19"/>
  <c r="U91" i="19"/>
  <c r="U92" i="19"/>
  <c r="U93" i="19"/>
  <c r="U94" i="19"/>
  <c r="U95" i="19"/>
  <c r="U96" i="19"/>
  <c r="U97" i="19"/>
  <c r="U98" i="19"/>
  <c r="U99" i="19"/>
  <c r="U100" i="19"/>
  <c r="U101" i="19"/>
  <c r="U102" i="19"/>
  <c r="U103" i="19"/>
  <c r="U104" i="19"/>
  <c r="U105" i="19"/>
  <c r="U106" i="19"/>
  <c r="U107" i="19"/>
  <c r="U108" i="19"/>
  <c r="U109" i="19"/>
  <c r="U110" i="19"/>
  <c r="U111" i="19"/>
  <c r="U112" i="19"/>
  <c r="U113" i="19"/>
  <c r="U114" i="19"/>
  <c r="U115" i="19"/>
  <c r="U116" i="19"/>
  <c r="U117" i="19"/>
  <c r="U118" i="19"/>
  <c r="U119" i="19"/>
  <c r="U120" i="19"/>
  <c r="U121" i="19"/>
  <c r="U122" i="19"/>
  <c r="U123" i="19"/>
  <c r="U124" i="19"/>
  <c r="U125" i="19"/>
  <c r="U126" i="19"/>
  <c r="U127" i="19"/>
  <c r="U128" i="19"/>
  <c r="U129" i="19"/>
  <c r="U130" i="19"/>
  <c r="U131" i="19"/>
  <c r="U132" i="19"/>
  <c r="U133" i="19"/>
  <c r="U134" i="19"/>
  <c r="U135" i="19"/>
  <c r="U136" i="19"/>
  <c r="U137" i="19"/>
  <c r="U138" i="19"/>
  <c r="U139" i="19"/>
  <c r="U140" i="19"/>
  <c r="U141" i="19"/>
  <c r="U142" i="19"/>
  <c r="U143" i="19"/>
  <c r="U144" i="19"/>
  <c r="U145" i="19"/>
  <c r="U146" i="19"/>
  <c r="U147" i="19"/>
  <c r="U148" i="19"/>
  <c r="U149" i="19"/>
  <c r="U150" i="19"/>
  <c r="U151" i="19"/>
  <c r="U152" i="19"/>
  <c r="U153" i="19"/>
  <c r="U154" i="19"/>
  <c r="U155" i="19"/>
  <c r="U156" i="19"/>
  <c r="U157" i="19"/>
  <c r="U158" i="19"/>
  <c r="U159" i="19"/>
  <c r="U160" i="19"/>
  <c r="U161" i="19"/>
  <c r="U162" i="19"/>
  <c r="U163" i="19"/>
  <c r="U164" i="19"/>
  <c r="U165" i="19"/>
  <c r="U166" i="19"/>
  <c r="U167" i="19"/>
  <c r="U168" i="19"/>
  <c r="U169" i="19"/>
  <c r="U170" i="19"/>
  <c r="U171" i="19"/>
  <c r="U172" i="19"/>
  <c r="U173" i="19"/>
  <c r="U174" i="19"/>
  <c r="U175" i="19"/>
  <c r="U176" i="19"/>
  <c r="U177" i="19"/>
  <c r="U178" i="19"/>
  <c r="U179" i="19"/>
  <c r="U180" i="19"/>
  <c r="U181" i="19"/>
  <c r="U182" i="19"/>
  <c r="U183" i="19"/>
  <c r="U184" i="19"/>
  <c r="U185" i="19"/>
  <c r="R7" i="19"/>
  <c r="R8" i="19"/>
  <c r="R9" i="19"/>
  <c r="R10" i="19"/>
  <c r="R11" i="19"/>
  <c r="R12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R45" i="19"/>
  <c r="R46" i="19"/>
  <c r="R47" i="19"/>
  <c r="R48" i="19"/>
  <c r="R49" i="19"/>
  <c r="R50" i="19"/>
  <c r="R51" i="19"/>
  <c r="R52" i="19"/>
  <c r="R53" i="19"/>
  <c r="R54" i="19"/>
  <c r="R55" i="19"/>
  <c r="R56" i="19"/>
  <c r="R57" i="19"/>
  <c r="R58" i="19"/>
  <c r="R59" i="19"/>
  <c r="R60" i="19"/>
  <c r="R61" i="19"/>
  <c r="R62" i="19"/>
  <c r="R63" i="19"/>
  <c r="R64" i="19"/>
  <c r="R65" i="19"/>
  <c r="R66" i="19"/>
  <c r="R67" i="19"/>
  <c r="R68" i="19"/>
  <c r="R69" i="19"/>
  <c r="R70" i="19"/>
  <c r="R71" i="19"/>
  <c r="R72" i="19"/>
  <c r="R73" i="19"/>
  <c r="R74" i="19"/>
  <c r="R75" i="19"/>
  <c r="R76" i="19"/>
  <c r="R77" i="19"/>
  <c r="R78" i="19"/>
  <c r="R79" i="19"/>
  <c r="R80" i="19"/>
  <c r="R81" i="19"/>
  <c r="R82" i="19"/>
  <c r="R83" i="19"/>
  <c r="R84" i="19"/>
  <c r="R85" i="19"/>
  <c r="R86" i="19"/>
  <c r="R87" i="19"/>
  <c r="R88" i="19"/>
  <c r="R89" i="19"/>
  <c r="R90" i="19"/>
  <c r="R91" i="19"/>
  <c r="R92" i="19"/>
  <c r="R93" i="19"/>
  <c r="R94" i="19"/>
  <c r="R95" i="19"/>
  <c r="R96" i="19"/>
  <c r="R97" i="19"/>
  <c r="R98" i="19"/>
  <c r="R99" i="19"/>
  <c r="R100" i="19"/>
  <c r="R101" i="19"/>
  <c r="R102" i="19"/>
  <c r="R103" i="19"/>
  <c r="R104" i="19"/>
  <c r="R105" i="19"/>
  <c r="R106" i="19"/>
  <c r="R107" i="19"/>
  <c r="R108" i="19"/>
  <c r="R109" i="19"/>
  <c r="R110" i="19"/>
  <c r="R111" i="19"/>
  <c r="R112" i="19"/>
  <c r="R113" i="19"/>
  <c r="R114" i="19"/>
  <c r="R115" i="19"/>
  <c r="R116" i="19"/>
  <c r="R117" i="19"/>
  <c r="R118" i="19"/>
  <c r="R119" i="19"/>
  <c r="R120" i="19"/>
  <c r="R121" i="19"/>
  <c r="R122" i="19"/>
  <c r="R123" i="19"/>
  <c r="R124" i="19"/>
  <c r="R125" i="19"/>
  <c r="R126" i="19"/>
  <c r="R127" i="19"/>
  <c r="R128" i="19"/>
  <c r="R129" i="19"/>
  <c r="R130" i="19"/>
  <c r="R131" i="19"/>
  <c r="R132" i="19"/>
  <c r="R133" i="19"/>
  <c r="R134" i="19"/>
  <c r="R135" i="19"/>
  <c r="R136" i="19"/>
  <c r="R137" i="19"/>
  <c r="R138" i="19"/>
  <c r="R139" i="19"/>
  <c r="R140" i="19"/>
  <c r="R141" i="19"/>
  <c r="R142" i="19"/>
  <c r="R143" i="19"/>
  <c r="R144" i="19"/>
  <c r="R145" i="19"/>
  <c r="R146" i="19"/>
  <c r="R147" i="19"/>
  <c r="R148" i="19"/>
  <c r="R149" i="19"/>
  <c r="R150" i="19"/>
  <c r="R151" i="19"/>
  <c r="R152" i="19"/>
  <c r="R153" i="19"/>
  <c r="R154" i="19"/>
  <c r="R155" i="19"/>
  <c r="R156" i="19"/>
  <c r="R157" i="19"/>
  <c r="R158" i="19"/>
  <c r="R159" i="19"/>
  <c r="R160" i="19"/>
  <c r="R161" i="19"/>
  <c r="R162" i="19"/>
  <c r="R163" i="19"/>
  <c r="R164" i="19"/>
  <c r="R165" i="19"/>
  <c r="R166" i="19"/>
  <c r="R167" i="19"/>
  <c r="R168" i="19"/>
  <c r="R169" i="19"/>
  <c r="R170" i="19"/>
  <c r="R171" i="19"/>
  <c r="R172" i="19"/>
  <c r="R173" i="19"/>
  <c r="R174" i="19"/>
  <c r="R175" i="19"/>
  <c r="R176" i="19"/>
  <c r="R177" i="19"/>
  <c r="R178" i="19"/>
  <c r="R179" i="19"/>
  <c r="R180" i="19"/>
  <c r="R181" i="19"/>
  <c r="R182" i="19"/>
  <c r="R183" i="19"/>
  <c r="R184" i="19"/>
  <c r="R185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6" i="19"/>
  <c r="O67" i="19"/>
  <c r="O68" i="19"/>
  <c r="O69" i="19"/>
  <c r="O70" i="19"/>
  <c r="O71" i="19"/>
  <c r="O72" i="19"/>
  <c r="O73" i="19"/>
  <c r="O74" i="19"/>
  <c r="O75" i="19"/>
  <c r="O76" i="19"/>
  <c r="O77" i="19"/>
  <c r="O78" i="19"/>
  <c r="O79" i="19"/>
  <c r="O80" i="19"/>
  <c r="O81" i="19"/>
  <c r="O82" i="19"/>
  <c r="O83" i="19"/>
  <c r="O84" i="19"/>
  <c r="O85" i="19"/>
  <c r="O86" i="19"/>
  <c r="O87" i="19"/>
  <c r="O88" i="19"/>
  <c r="O89" i="19"/>
  <c r="O90" i="19"/>
  <c r="O91" i="19"/>
  <c r="O92" i="19"/>
  <c r="O93" i="19"/>
  <c r="O94" i="19"/>
  <c r="O95" i="19"/>
  <c r="O96" i="19"/>
  <c r="O97" i="19"/>
  <c r="O98" i="19"/>
  <c r="O99" i="19"/>
  <c r="O100" i="19"/>
  <c r="O101" i="19"/>
  <c r="O102" i="19"/>
  <c r="O103" i="19"/>
  <c r="O104" i="19"/>
  <c r="O105" i="19"/>
  <c r="O106" i="19"/>
  <c r="O107" i="19"/>
  <c r="O108" i="19"/>
  <c r="O109" i="19"/>
  <c r="O110" i="19"/>
  <c r="O111" i="19"/>
  <c r="O112" i="19"/>
  <c r="O113" i="19"/>
  <c r="O114" i="19"/>
  <c r="O115" i="19"/>
  <c r="O116" i="19"/>
  <c r="O117" i="19"/>
  <c r="O118" i="19"/>
  <c r="O119" i="19"/>
  <c r="O120" i="19"/>
  <c r="O121" i="19"/>
  <c r="O122" i="19"/>
  <c r="O123" i="19"/>
  <c r="O124" i="19"/>
  <c r="O125" i="19"/>
  <c r="O126" i="19"/>
  <c r="O127" i="19"/>
  <c r="O128" i="19"/>
  <c r="O129" i="19"/>
  <c r="O130" i="19"/>
  <c r="O131" i="19"/>
  <c r="O132" i="19"/>
  <c r="O133" i="19"/>
  <c r="O134" i="19"/>
  <c r="O135" i="19"/>
  <c r="O136" i="19"/>
  <c r="O137" i="19"/>
  <c r="O138" i="19"/>
  <c r="O139" i="19"/>
  <c r="O140" i="19"/>
  <c r="O141" i="19"/>
  <c r="O142" i="19"/>
  <c r="O143" i="19"/>
  <c r="O144" i="19"/>
  <c r="O145" i="19"/>
  <c r="O146" i="19"/>
  <c r="O147" i="19"/>
  <c r="O148" i="19"/>
  <c r="O149" i="19"/>
  <c r="O150" i="19"/>
  <c r="O151" i="19"/>
  <c r="O152" i="19"/>
  <c r="O153" i="19"/>
  <c r="O154" i="19"/>
  <c r="O155" i="19"/>
  <c r="O156" i="19"/>
  <c r="O157" i="19"/>
  <c r="O158" i="19"/>
  <c r="O159" i="19"/>
  <c r="O160" i="19"/>
  <c r="O161" i="19"/>
  <c r="O162" i="19"/>
  <c r="O163" i="19"/>
  <c r="O164" i="19"/>
  <c r="O165" i="19"/>
  <c r="O166" i="19"/>
  <c r="O167" i="19"/>
  <c r="O168" i="19"/>
  <c r="O169" i="19"/>
  <c r="O170" i="19"/>
  <c r="O171" i="19"/>
  <c r="O172" i="19"/>
  <c r="O173" i="19"/>
  <c r="O174" i="19"/>
  <c r="O175" i="19"/>
  <c r="O176" i="19"/>
  <c r="O177" i="19"/>
  <c r="O178" i="19"/>
  <c r="O179" i="19"/>
  <c r="O180" i="19"/>
  <c r="O181" i="19"/>
  <c r="O182" i="19"/>
  <c r="O183" i="19"/>
  <c r="O184" i="19"/>
  <c r="O185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3" i="19"/>
  <c r="L134" i="19"/>
  <c r="L135" i="19"/>
  <c r="L136" i="19"/>
  <c r="L137" i="19"/>
  <c r="L138" i="19"/>
  <c r="L139" i="19"/>
  <c r="L140" i="19"/>
  <c r="L141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178" i="19"/>
  <c r="L179" i="19"/>
  <c r="L180" i="19"/>
  <c r="L181" i="19"/>
  <c r="L182" i="19"/>
  <c r="L183" i="19"/>
  <c r="L184" i="19"/>
  <c r="L185" i="19"/>
  <c r="AD6" i="19"/>
  <c r="AA6" i="19"/>
  <c r="X6" i="19"/>
  <c r="U6" i="19"/>
  <c r="R6" i="19"/>
  <c r="O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F19" i="19" s="1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F35" i="19" s="1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F67" i="19" s="1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F83" i="19" s="1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F99" i="19" s="1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130" i="19"/>
  <c r="I131" i="19"/>
  <c r="F131" i="19" s="1"/>
  <c r="I132" i="19"/>
  <c r="I133" i="19"/>
  <c r="I134" i="19"/>
  <c r="I135" i="19"/>
  <c r="I136" i="19"/>
  <c r="I137" i="19"/>
  <c r="I138" i="19"/>
  <c r="I139" i="19"/>
  <c r="I140" i="19"/>
  <c r="I141" i="19"/>
  <c r="I142" i="19"/>
  <c r="I143" i="19"/>
  <c r="I144" i="19"/>
  <c r="I145" i="19"/>
  <c r="I146" i="19"/>
  <c r="I147" i="19"/>
  <c r="F147" i="19" s="1"/>
  <c r="I148" i="19"/>
  <c r="I149" i="19"/>
  <c r="I150" i="19"/>
  <c r="I151" i="19"/>
  <c r="I152" i="19"/>
  <c r="I153" i="19"/>
  <c r="I154" i="19"/>
  <c r="I155" i="19"/>
  <c r="I156" i="19"/>
  <c r="I157" i="19"/>
  <c r="I158" i="19"/>
  <c r="I159" i="19"/>
  <c r="I160" i="19"/>
  <c r="I161" i="19"/>
  <c r="I162" i="19"/>
  <c r="I163" i="19"/>
  <c r="F163" i="19" s="1"/>
  <c r="I164" i="19"/>
  <c r="I165" i="19"/>
  <c r="I166" i="19"/>
  <c r="I167" i="19"/>
  <c r="I168" i="19"/>
  <c r="I169" i="19"/>
  <c r="I170" i="19"/>
  <c r="I171" i="19"/>
  <c r="I172" i="19"/>
  <c r="I173" i="19"/>
  <c r="I174" i="19"/>
  <c r="I175" i="19"/>
  <c r="I176" i="19"/>
  <c r="I177" i="19"/>
  <c r="I178" i="19"/>
  <c r="I179" i="19"/>
  <c r="I180" i="19"/>
  <c r="I181" i="19"/>
  <c r="I182" i="19"/>
  <c r="I183" i="19"/>
  <c r="I184" i="19"/>
  <c r="I185" i="19"/>
  <c r="L6" i="19"/>
  <c r="I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F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F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F179" i="19"/>
  <c r="D180" i="19"/>
  <c r="D181" i="19"/>
  <c r="D182" i="19"/>
  <c r="D183" i="19"/>
  <c r="D184" i="19"/>
  <c r="D185" i="19"/>
  <c r="D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171" i="19"/>
  <c r="C172" i="19"/>
  <c r="C173" i="19"/>
  <c r="C174" i="19"/>
  <c r="C175" i="19"/>
  <c r="C176" i="19"/>
  <c r="C177" i="19"/>
  <c r="C178" i="19"/>
  <c r="C179" i="19"/>
  <c r="C180" i="19"/>
  <c r="C181" i="19"/>
  <c r="C182" i="19"/>
  <c r="C183" i="19"/>
  <c r="C184" i="19"/>
  <c r="C185" i="19"/>
  <c r="C6" i="19"/>
  <c r="F183" i="19" l="1"/>
  <c r="F175" i="19"/>
  <c r="F167" i="19"/>
  <c r="F155" i="19"/>
  <c r="F143" i="19"/>
  <c r="F135" i="19"/>
  <c r="F123" i="19"/>
  <c r="F107" i="19"/>
  <c r="F95" i="19"/>
  <c r="F87" i="19"/>
  <c r="F75" i="19"/>
  <c r="F63" i="19"/>
  <c r="F55" i="19"/>
  <c r="F43" i="19"/>
  <c r="F27" i="19"/>
  <c r="F15" i="19"/>
  <c r="F7" i="19"/>
  <c r="F171" i="19"/>
  <c r="F159" i="19"/>
  <c r="F151" i="19"/>
  <c r="F139" i="19"/>
  <c r="F127" i="19"/>
  <c r="F119" i="19"/>
  <c r="F111" i="19"/>
  <c r="F103" i="19"/>
  <c r="F91" i="19"/>
  <c r="F79" i="19"/>
  <c r="F71" i="19"/>
  <c r="F59" i="19"/>
  <c r="F47" i="19"/>
  <c r="F39" i="19"/>
  <c r="F31" i="19"/>
  <c r="F23" i="19"/>
  <c r="F11" i="19"/>
  <c r="F184" i="19"/>
  <c r="F180" i="19"/>
  <c r="F176" i="19"/>
  <c r="F172" i="19"/>
  <c r="F168" i="19"/>
  <c r="F164" i="19"/>
  <c r="F160" i="19"/>
  <c r="F156" i="19"/>
  <c r="F152" i="19"/>
  <c r="F148" i="19"/>
  <c r="F144" i="19"/>
  <c r="F140" i="19"/>
  <c r="F136" i="19"/>
  <c r="F132" i="19"/>
  <c r="F128" i="19"/>
  <c r="F124" i="19"/>
  <c r="F120" i="19"/>
  <c r="F116" i="19"/>
  <c r="F112" i="19"/>
  <c r="F108" i="19"/>
  <c r="F104" i="19"/>
  <c r="F100" i="19"/>
  <c r="F96" i="19"/>
  <c r="F92" i="19"/>
  <c r="F88" i="19"/>
  <c r="F84" i="19"/>
  <c r="F80" i="19"/>
  <c r="F76" i="19"/>
  <c r="F72" i="19"/>
  <c r="F68" i="19"/>
  <c r="F64" i="19"/>
  <c r="F60" i="19"/>
  <c r="F56" i="19"/>
  <c r="F52" i="19"/>
  <c r="F48" i="19"/>
  <c r="F44" i="19"/>
  <c r="F40" i="19"/>
  <c r="F36" i="19"/>
  <c r="F32" i="19"/>
  <c r="F28" i="19"/>
  <c r="F24" i="19"/>
  <c r="F20" i="19"/>
  <c r="F16" i="19"/>
  <c r="F12" i="19"/>
  <c r="F8" i="19"/>
  <c r="F177" i="19"/>
  <c r="F165" i="19"/>
  <c r="F145" i="19"/>
  <c r="F89" i="19"/>
  <c r="F69" i="19"/>
  <c r="F17" i="19"/>
  <c r="F121" i="19"/>
  <c r="F49" i="19"/>
  <c r="F37" i="19"/>
  <c r="F185" i="19"/>
  <c r="F153" i="19"/>
  <c r="F133" i="19"/>
  <c r="F113" i="19"/>
  <c r="F101" i="19"/>
  <c r="F81" i="19"/>
  <c r="F57" i="19"/>
  <c r="F25" i="19"/>
  <c r="F174" i="19"/>
  <c r="F110" i="19"/>
  <c r="F78" i="19"/>
  <c r="F14" i="19"/>
  <c r="F142" i="19"/>
  <c r="F46" i="19"/>
  <c r="F170" i="19"/>
  <c r="F158" i="19"/>
  <c r="F154" i="19"/>
  <c r="F138" i="19"/>
  <c r="F126" i="19"/>
  <c r="F122" i="19"/>
  <c r="F106" i="19"/>
  <c r="F94" i="19"/>
  <c r="F90" i="19"/>
  <c r="F74" i="19"/>
  <c r="F62" i="19"/>
  <c r="F58" i="19"/>
  <c r="F42" i="19"/>
  <c r="F30" i="19"/>
  <c r="F26" i="19"/>
  <c r="F10" i="19"/>
  <c r="F181" i="19"/>
  <c r="F169" i="19"/>
  <c r="F161" i="19"/>
  <c r="F149" i="19"/>
  <c r="F137" i="19"/>
  <c r="F129" i="19"/>
  <c r="F117" i="19"/>
  <c r="F105" i="19"/>
  <c r="F97" i="19"/>
  <c r="F85" i="19"/>
  <c r="F73" i="19"/>
  <c r="F65" i="19"/>
  <c r="F53" i="19"/>
  <c r="F41" i="19"/>
  <c r="F33" i="19"/>
  <c r="F21" i="19"/>
  <c r="F9" i="19"/>
  <c r="F182" i="19"/>
  <c r="F166" i="19"/>
  <c r="F150" i="19"/>
  <c r="F134" i="19"/>
  <c r="F118" i="19"/>
  <c r="F102" i="19"/>
  <c r="F86" i="19"/>
  <c r="F70" i="19"/>
  <c r="F50" i="19"/>
  <c r="F38" i="19"/>
  <c r="F22" i="19"/>
  <c r="F173" i="19"/>
  <c r="F157" i="19"/>
  <c r="F141" i="19"/>
  <c r="F125" i="19"/>
  <c r="F109" i="19"/>
  <c r="F93" i="19"/>
  <c r="F77" i="19"/>
  <c r="F61" i="19"/>
  <c r="F45" i="19"/>
  <c r="F29" i="19"/>
  <c r="F13" i="19"/>
  <c r="F178" i="19"/>
  <c r="F162" i="19"/>
  <c r="F146" i="19"/>
  <c r="F130" i="19"/>
  <c r="F114" i="19"/>
  <c r="F98" i="19"/>
  <c r="F82" i="19"/>
  <c r="F66" i="19"/>
  <c r="F54" i="19"/>
  <c r="F34" i="19"/>
  <c r="F18" i="19"/>
  <c r="F6" i="19"/>
  <c r="F5" i="15" l="1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D102" i="17" l="1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02" i="17"/>
  <c r="Q102" i="17"/>
  <c r="T102" i="17"/>
  <c r="W102" i="17"/>
  <c r="Z102" i="17"/>
  <c r="Q103" i="17"/>
  <c r="T103" i="17"/>
  <c r="W103" i="17"/>
  <c r="Z103" i="17"/>
  <c r="Q104" i="17"/>
  <c r="T104" i="17"/>
  <c r="W104" i="17"/>
  <c r="Z104" i="17"/>
  <c r="Q105" i="17"/>
  <c r="T105" i="17"/>
  <c r="W105" i="17"/>
  <c r="Z105" i="17"/>
  <c r="Q106" i="17"/>
  <c r="T106" i="17"/>
  <c r="W106" i="17"/>
  <c r="Z106" i="17"/>
  <c r="Q107" i="17"/>
  <c r="T107" i="17"/>
  <c r="W107" i="17"/>
  <c r="Z107" i="17"/>
  <c r="Q108" i="17"/>
  <c r="T108" i="17"/>
  <c r="W108" i="17"/>
  <c r="Z108" i="17"/>
  <c r="Q109" i="17"/>
  <c r="T109" i="17"/>
  <c r="W109" i="17"/>
  <c r="Z109" i="17"/>
  <c r="Q110" i="17"/>
  <c r="T110" i="17"/>
  <c r="W110" i="17"/>
  <c r="Z110" i="17"/>
  <c r="Q111" i="17"/>
  <c r="T111" i="17"/>
  <c r="W111" i="17"/>
  <c r="Z111" i="17"/>
  <c r="Q112" i="17"/>
  <c r="T112" i="17"/>
  <c r="W112" i="17"/>
  <c r="Z112" i="17"/>
  <c r="Q113" i="17"/>
  <c r="T113" i="17"/>
  <c r="W113" i="17"/>
  <c r="Z113" i="17"/>
  <c r="Q114" i="17"/>
  <c r="T114" i="17"/>
  <c r="W114" i="17"/>
  <c r="Z114" i="17"/>
  <c r="Q115" i="17"/>
  <c r="T115" i="17"/>
  <c r="W115" i="17"/>
  <c r="Z115" i="17"/>
  <c r="Q116" i="17"/>
  <c r="T116" i="17"/>
  <c r="W116" i="17"/>
  <c r="Z116" i="17"/>
  <c r="Q117" i="17"/>
  <c r="T117" i="17"/>
  <c r="W117" i="17"/>
  <c r="Z117" i="17"/>
  <c r="Q118" i="17"/>
  <c r="T118" i="17"/>
  <c r="W118" i="17"/>
  <c r="Z118" i="17"/>
  <c r="Q119" i="17"/>
  <c r="T119" i="17"/>
  <c r="W119" i="17"/>
  <c r="Z119" i="17"/>
  <c r="Q120" i="17"/>
  <c r="T120" i="17"/>
  <c r="W120" i="17"/>
  <c r="Z120" i="17"/>
  <c r="Q121" i="17"/>
  <c r="T121" i="17"/>
  <c r="W121" i="17"/>
  <c r="Z121" i="17"/>
  <c r="Q122" i="17"/>
  <c r="T122" i="17"/>
  <c r="W122" i="17"/>
  <c r="Z122" i="17"/>
  <c r="Q123" i="17"/>
  <c r="T123" i="17"/>
  <c r="W123" i="17"/>
  <c r="Z123" i="17"/>
  <c r="Q124" i="17"/>
  <c r="T124" i="17"/>
  <c r="W124" i="17"/>
  <c r="Z124" i="17"/>
  <c r="Q125" i="17"/>
  <c r="T125" i="17"/>
  <c r="W125" i="17"/>
  <c r="Z125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101" i="17"/>
  <c r="Z126" i="17"/>
  <c r="Z127" i="17"/>
  <c r="Z128" i="17"/>
  <c r="Z129" i="17"/>
  <c r="Z130" i="17"/>
  <c r="Z131" i="17"/>
  <c r="Z132" i="17"/>
  <c r="Z133" i="17"/>
  <c r="Z134" i="17"/>
  <c r="Z135" i="17"/>
  <c r="Z136" i="17"/>
  <c r="Z137" i="17"/>
  <c r="Z138" i="17"/>
  <c r="Z139" i="17"/>
  <c r="Z140" i="17"/>
  <c r="Z141" i="17"/>
  <c r="Z142" i="17"/>
  <c r="Z143" i="17"/>
  <c r="Z144" i="17"/>
  <c r="Z145" i="17"/>
  <c r="Z146" i="17"/>
  <c r="Z147" i="17"/>
  <c r="Z148" i="17"/>
  <c r="Z149" i="17"/>
  <c r="Z150" i="17"/>
  <c r="Z151" i="17"/>
  <c r="Z152" i="17"/>
  <c r="Z153" i="17"/>
  <c r="Z154" i="17"/>
  <c r="Z155" i="17"/>
  <c r="Z156" i="17"/>
  <c r="Z157" i="17"/>
  <c r="Z158" i="17"/>
  <c r="Z159" i="17"/>
  <c r="Z160" i="17"/>
  <c r="Z161" i="17"/>
  <c r="Z162" i="17"/>
  <c r="Z163" i="17"/>
  <c r="Z164" i="17"/>
  <c r="Z165" i="17"/>
  <c r="Z166" i="17"/>
  <c r="Z167" i="17"/>
  <c r="Z168" i="17"/>
  <c r="Z169" i="17"/>
  <c r="Z170" i="17"/>
  <c r="Z171" i="17"/>
  <c r="Z172" i="17"/>
  <c r="Z173" i="17"/>
  <c r="Z174" i="17"/>
  <c r="Z175" i="17"/>
  <c r="Z176" i="17"/>
  <c r="Z177" i="17"/>
  <c r="Z178" i="17"/>
  <c r="Z179" i="17"/>
  <c r="Z180" i="17"/>
  <c r="Z181" i="17"/>
  <c r="Z182" i="17"/>
  <c r="Z183" i="17"/>
  <c r="Z184" i="17"/>
  <c r="Z185" i="17"/>
  <c r="Z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W64" i="17"/>
  <c r="W65" i="17"/>
  <c r="W66" i="17"/>
  <c r="W67" i="17"/>
  <c r="W68" i="17"/>
  <c r="W69" i="17"/>
  <c r="W70" i="17"/>
  <c r="W71" i="17"/>
  <c r="W72" i="17"/>
  <c r="W73" i="17"/>
  <c r="W74" i="17"/>
  <c r="W75" i="17"/>
  <c r="W76" i="17"/>
  <c r="W77" i="17"/>
  <c r="W78" i="17"/>
  <c r="W79" i="17"/>
  <c r="W80" i="17"/>
  <c r="W81" i="17"/>
  <c r="W82" i="17"/>
  <c r="W83" i="17"/>
  <c r="W84" i="17"/>
  <c r="W85" i="17"/>
  <c r="W86" i="17"/>
  <c r="W87" i="17"/>
  <c r="W88" i="17"/>
  <c r="W89" i="17"/>
  <c r="W90" i="17"/>
  <c r="W91" i="17"/>
  <c r="W92" i="17"/>
  <c r="W93" i="17"/>
  <c r="W94" i="17"/>
  <c r="W95" i="17"/>
  <c r="W96" i="17"/>
  <c r="W97" i="17"/>
  <c r="W98" i="17"/>
  <c r="W99" i="17"/>
  <c r="W100" i="17"/>
  <c r="W101" i="17"/>
  <c r="W126" i="17"/>
  <c r="W127" i="17"/>
  <c r="W128" i="17"/>
  <c r="W129" i="17"/>
  <c r="W130" i="17"/>
  <c r="W131" i="17"/>
  <c r="W132" i="17"/>
  <c r="W133" i="17"/>
  <c r="W134" i="17"/>
  <c r="W135" i="17"/>
  <c r="W136" i="17"/>
  <c r="W137" i="17"/>
  <c r="W138" i="17"/>
  <c r="W139" i="17"/>
  <c r="W140" i="17"/>
  <c r="W141" i="17"/>
  <c r="W142" i="17"/>
  <c r="W143" i="17"/>
  <c r="W144" i="17"/>
  <c r="W145" i="17"/>
  <c r="W146" i="17"/>
  <c r="W147" i="17"/>
  <c r="W148" i="17"/>
  <c r="W149" i="17"/>
  <c r="W150" i="17"/>
  <c r="W151" i="17"/>
  <c r="W152" i="17"/>
  <c r="W153" i="17"/>
  <c r="W154" i="17"/>
  <c r="W155" i="17"/>
  <c r="W156" i="17"/>
  <c r="W157" i="17"/>
  <c r="W158" i="17"/>
  <c r="W159" i="17"/>
  <c r="W160" i="17"/>
  <c r="W161" i="17"/>
  <c r="W162" i="17"/>
  <c r="W163" i="17"/>
  <c r="W164" i="17"/>
  <c r="W165" i="17"/>
  <c r="W166" i="17"/>
  <c r="W167" i="17"/>
  <c r="W168" i="17"/>
  <c r="W169" i="17"/>
  <c r="W170" i="17"/>
  <c r="W171" i="17"/>
  <c r="W172" i="17"/>
  <c r="W173" i="17"/>
  <c r="W174" i="17"/>
  <c r="W175" i="17"/>
  <c r="W176" i="17"/>
  <c r="W177" i="17"/>
  <c r="W178" i="17"/>
  <c r="W179" i="17"/>
  <c r="W180" i="17"/>
  <c r="W181" i="17"/>
  <c r="W182" i="17"/>
  <c r="W183" i="17"/>
  <c r="W184" i="17"/>
  <c r="W185" i="17"/>
  <c r="T6" i="17"/>
  <c r="W6" i="17"/>
  <c r="T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67" i="17"/>
  <c r="T68" i="17"/>
  <c r="T69" i="17"/>
  <c r="T70" i="17"/>
  <c r="T71" i="17"/>
  <c r="T72" i="17"/>
  <c r="T73" i="17"/>
  <c r="T74" i="17"/>
  <c r="T75" i="17"/>
  <c r="T76" i="17"/>
  <c r="T77" i="17"/>
  <c r="T78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92" i="17"/>
  <c r="T93" i="17"/>
  <c r="T94" i="17"/>
  <c r="T95" i="17"/>
  <c r="T96" i="17"/>
  <c r="T97" i="17"/>
  <c r="T98" i="17"/>
  <c r="T99" i="17"/>
  <c r="T100" i="17"/>
  <c r="T101" i="17"/>
  <c r="T126" i="17"/>
  <c r="T127" i="17"/>
  <c r="T128" i="17"/>
  <c r="T129" i="17"/>
  <c r="T130" i="17"/>
  <c r="T131" i="17"/>
  <c r="T132" i="17"/>
  <c r="T133" i="17"/>
  <c r="T134" i="17"/>
  <c r="T135" i="17"/>
  <c r="T136" i="17"/>
  <c r="T137" i="17"/>
  <c r="T138" i="17"/>
  <c r="T139" i="17"/>
  <c r="T140" i="17"/>
  <c r="T141" i="17"/>
  <c r="T142" i="17"/>
  <c r="T143" i="17"/>
  <c r="T144" i="17"/>
  <c r="T145" i="17"/>
  <c r="T146" i="17"/>
  <c r="T147" i="17"/>
  <c r="T148" i="17"/>
  <c r="T149" i="17"/>
  <c r="T150" i="17"/>
  <c r="T151" i="17"/>
  <c r="T152" i="17"/>
  <c r="T153" i="17"/>
  <c r="T154" i="17"/>
  <c r="T155" i="17"/>
  <c r="T156" i="17"/>
  <c r="T157" i="17"/>
  <c r="T158" i="17"/>
  <c r="T159" i="17"/>
  <c r="T160" i="17"/>
  <c r="T161" i="17"/>
  <c r="T162" i="17"/>
  <c r="T163" i="17"/>
  <c r="T164" i="17"/>
  <c r="T165" i="17"/>
  <c r="T166" i="17"/>
  <c r="T167" i="17"/>
  <c r="T168" i="17"/>
  <c r="T169" i="17"/>
  <c r="T170" i="17"/>
  <c r="T171" i="17"/>
  <c r="T172" i="17"/>
  <c r="T173" i="17"/>
  <c r="T174" i="17"/>
  <c r="T175" i="17"/>
  <c r="T176" i="17"/>
  <c r="T177" i="17"/>
  <c r="T178" i="17"/>
  <c r="T179" i="17"/>
  <c r="T180" i="17"/>
  <c r="T181" i="17"/>
  <c r="T182" i="17"/>
  <c r="T183" i="17"/>
  <c r="T184" i="17"/>
  <c r="T185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26" i="17"/>
  <c r="Q127" i="17"/>
  <c r="Q128" i="17"/>
  <c r="Q129" i="17"/>
  <c r="Q130" i="17"/>
  <c r="Q131" i="17"/>
  <c r="Q132" i="17"/>
  <c r="Q133" i="17"/>
  <c r="Q134" i="17"/>
  <c r="Q135" i="17"/>
  <c r="Q136" i="17"/>
  <c r="Q137" i="17"/>
  <c r="Q138" i="17"/>
  <c r="Q139" i="17"/>
  <c r="Q140" i="17"/>
  <c r="Q141" i="17"/>
  <c r="Q142" i="17"/>
  <c r="Q143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6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Q180" i="17"/>
  <c r="Q181" i="17"/>
  <c r="Q182" i="17"/>
  <c r="Q183" i="17"/>
  <c r="Q184" i="17"/>
  <c r="Q185" i="17"/>
  <c r="Q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6" i="17"/>
  <c r="H7" i="17"/>
  <c r="E7" i="17" s="1"/>
  <c r="H8" i="17"/>
  <c r="H9" i="17"/>
  <c r="H10" i="17"/>
  <c r="H11" i="17"/>
  <c r="H12" i="17"/>
  <c r="H13" i="17"/>
  <c r="H14" i="17"/>
  <c r="H15" i="17"/>
  <c r="E15" i="17" s="1"/>
  <c r="H16" i="17"/>
  <c r="H17" i="17"/>
  <c r="H18" i="17"/>
  <c r="H19" i="17"/>
  <c r="E19" i="17" s="1"/>
  <c r="H20" i="17"/>
  <c r="H21" i="17"/>
  <c r="H22" i="17"/>
  <c r="H23" i="17"/>
  <c r="E23" i="17" s="1"/>
  <c r="H24" i="17"/>
  <c r="H25" i="17"/>
  <c r="H26" i="17"/>
  <c r="H27" i="17"/>
  <c r="H28" i="17"/>
  <c r="H29" i="17"/>
  <c r="H30" i="17"/>
  <c r="H31" i="17"/>
  <c r="E31" i="17" s="1"/>
  <c r="H32" i="17"/>
  <c r="H33" i="17"/>
  <c r="H34" i="17"/>
  <c r="H35" i="17"/>
  <c r="E35" i="17" s="1"/>
  <c r="H36" i="17"/>
  <c r="H37" i="17"/>
  <c r="H38" i="17"/>
  <c r="H39" i="17"/>
  <c r="E39" i="17" s="1"/>
  <c r="H40" i="17"/>
  <c r="H41" i="17"/>
  <c r="H42" i="17"/>
  <c r="H43" i="17"/>
  <c r="E43" i="17" s="1"/>
  <c r="H44" i="17"/>
  <c r="H45" i="17"/>
  <c r="H46" i="17"/>
  <c r="H47" i="17"/>
  <c r="E47" i="17" s="1"/>
  <c r="H48" i="17"/>
  <c r="H49" i="17"/>
  <c r="H50" i="17"/>
  <c r="H51" i="17"/>
  <c r="H52" i="17"/>
  <c r="H53" i="17"/>
  <c r="H54" i="17"/>
  <c r="H55" i="17"/>
  <c r="E55" i="17" s="1"/>
  <c r="H56" i="17"/>
  <c r="H57" i="17"/>
  <c r="H58" i="17"/>
  <c r="H59" i="17"/>
  <c r="E59" i="17" s="1"/>
  <c r="H60" i="17"/>
  <c r="H61" i="17"/>
  <c r="H62" i="17"/>
  <c r="H63" i="17"/>
  <c r="H64" i="17"/>
  <c r="H65" i="17"/>
  <c r="H66" i="17"/>
  <c r="H67" i="17"/>
  <c r="E67" i="17" s="1"/>
  <c r="H68" i="17"/>
  <c r="H69" i="17"/>
  <c r="H70" i="17"/>
  <c r="H71" i="17"/>
  <c r="E71" i="17" s="1"/>
  <c r="H72" i="17"/>
  <c r="H73" i="17"/>
  <c r="H74" i="17"/>
  <c r="H75" i="17"/>
  <c r="H76" i="17"/>
  <c r="H77" i="17"/>
  <c r="H78" i="17"/>
  <c r="H79" i="17"/>
  <c r="E79" i="17" s="1"/>
  <c r="H80" i="17"/>
  <c r="H81" i="17"/>
  <c r="H82" i="17"/>
  <c r="H83" i="17"/>
  <c r="E83" i="17" s="1"/>
  <c r="H84" i="17"/>
  <c r="H85" i="17"/>
  <c r="H86" i="17"/>
  <c r="H87" i="17"/>
  <c r="E87" i="17" s="1"/>
  <c r="H88" i="17"/>
  <c r="H89" i="17"/>
  <c r="H90" i="17"/>
  <c r="H91" i="17"/>
  <c r="H92" i="17"/>
  <c r="H93" i="17"/>
  <c r="H94" i="17"/>
  <c r="H95" i="17"/>
  <c r="E95" i="17" s="1"/>
  <c r="H96" i="17"/>
  <c r="H97" i="17"/>
  <c r="H98" i="17"/>
  <c r="H99" i="17"/>
  <c r="E99" i="17" s="1"/>
  <c r="H100" i="17"/>
  <c r="H101" i="17"/>
  <c r="H102" i="17"/>
  <c r="E102" i="17" s="1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6" i="17"/>
  <c r="D6" i="17"/>
  <c r="C7" i="17"/>
  <c r="D7" i="17"/>
  <c r="C8" i="17"/>
  <c r="D8" i="17"/>
  <c r="C9" i="17"/>
  <c r="D9" i="17"/>
  <c r="C10" i="17"/>
  <c r="D10" i="17"/>
  <c r="C11" i="17"/>
  <c r="D11" i="17"/>
  <c r="E11" i="17"/>
  <c r="C12" i="17"/>
  <c r="D12" i="17"/>
  <c r="C13" i="17"/>
  <c r="D13" i="17"/>
  <c r="C14" i="17"/>
  <c r="D14" i="17"/>
  <c r="C15" i="17"/>
  <c r="D15" i="17"/>
  <c r="C16" i="17"/>
  <c r="D16" i="17"/>
  <c r="C17" i="17"/>
  <c r="D17" i="17"/>
  <c r="C18" i="17"/>
  <c r="D18" i="17"/>
  <c r="C19" i="17"/>
  <c r="D19" i="17"/>
  <c r="C20" i="17"/>
  <c r="D20" i="17"/>
  <c r="C21" i="17"/>
  <c r="D21" i="17"/>
  <c r="C22" i="17"/>
  <c r="D22" i="17"/>
  <c r="C23" i="17"/>
  <c r="D23" i="17"/>
  <c r="C24" i="17"/>
  <c r="D24" i="17"/>
  <c r="C25" i="17"/>
  <c r="D25" i="17"/>
  <c r="C26" i="17"/>
  <c r="D26" i="17"/>
  <c r="C27" i="17"/>
  <c r="D27" i="17"/>
  <c r="E27" i="17"/>
  <c r="C28" i="17"/>
  <c r="D28" i="17"/>
  <c r="E28" i="17"/>
  <c r="C29" i="17"/>
  <c r="D29" i="17"/>
  <c r="C30" i="17"/>
  <c r="D30" i="17"/>
  <c r="C31" i="17"/>
  <c r="D31" i="17"/>
  <c r="C32" i="17"/>
  <c r="D32" i="17"/>
  <c r="C33" i="17"/>
  <c r="D33" i="17"/>
  <c r="C34" i="17"/>
  <c r="D34" i="17"/>
  <c r="C35" i="17"/>
  <c r="D35" i="17"/>
  <c r="C36" i="17"/>
  <c r="D36" i="17"/>
  <c r="E36" i="17"/>
  <c r="C37" i="17"/>
  <c r="D37" i="17"/>
  <c r="C38" i="17"/>
  <c r="D38" i="17"/>
  <c r="C39" i="17"/>
  <c r="D39" i="17"/>
  <c r="C40" i="17"/>
  <c r="D40" i="17"/>
  <c r="C41" i="17"/>
  <c r="D41" i="17"/>
  <c r="C42" i="17"/>
  <c r="D42" i="17"/>
  <c r="C43" i="17"/>
  <c r="D43" i="17"/>
  <c r="C44" i="17"/>
  <c r="D44" i="17"/>
  <c r="C45" i="17"/>
  <c r="D45" i="17"/>
  <c r="C46" i="17"/>
  <c r="D46" i="17"/>
  <c r="C47" i="17"/>
  <c r="D47" i="17"/>
  <c r="C48" i="17"/>
  <c r="D48" i="17"/>
  <c r="C49" i="17"/>
  <c r="D49" i="17"/>
  <c r="C50" i="17"/>
  <c r="D50" i="17"/>
  <c r="C51" i="17"/>
  <c r="D51" i="17"/>
  <c r="E51" i="17"/>
  <c r="C52" i="17"/>
  <c r="D52" i="17"/>
  <c r="C53" i="17"/>
  <c r="D53" i="17"/>
  <c r="C54" i="17"/>
  <c r="D54" i="17"/>
  <c r="C55" i="17"/>
  <c r="D55" i="17"/>
  <c r="C56" i="17"/>
  <c r="D56" i="17"/>
  <c r="C57" i="17"/>
  <c r="D57" i="17"/>
  <c r="C58" i="17"/>
  <c r="D58" i="17"/>
  <c r="C59" i="17"/>
  <c r="D59" i="17"/>
  <c r="C60" i="17"/>
  <c r="D60" i="17"/>
  <c r="E60" i="17"/>
  <c r="C61" i="17"/>
  <c r="D61" i="17"/>
  <c r="C62" i="17"/>
  <c r="D62" i="17"/>
  <c r="C63" i="17"/>
  <c r="D63" i="17"/>
  <c r="E63" i="17"/>
  <c r="C64" i="17"/>
  <c r="D64" i="17"/>
  <c r="C65" i="17"/>
  <c r="D65" i="17"/>
  <c r="C66" i="17"/>
  <c r="D66" i="17"/>
  <c r="C67" i="17"/>
  <c r="D67" i="17"/>
  <c r="C68" i="17"/>
  <c r="D68" i="17"/>
  <c r="E68" i="17"/>
  <c r="C69" i="17"/>
  <c r="D69" i="17"/>
  <c r="C70" i="17"/>
  <c r="D70" i="17"/>
  <c r="C71" i="17"/>
  <c r="D71" i="17"/>
  <c r="C72" i="17"/>
  <c r="D72" i="17"/>
  <c r="C73" i="17"/>
  <c r="D73" i="17"/>
  <c r="C74" i="17"/>
  <c r="D74" i="17"/>
  <c r="C75" i="17"/>
  <c r="D75" i="17"/>
  <c r="E75" i="17"/>
  <c r="C76" i="17"/>
  <c r="D76" i="17"/>
  <c r="C77" i="17"/>
  <c r="D77" i="17"/>
  <c r="C78" i="17"/>
  <c r="D78" i="17"/>
  <c r="C79" i="17"/>
  <c r="D79" i="17"/>
  <c r="C80" i="17"/>
  <c r="D80" i="17"/>
  <c r="C81" i="17"/>
  <c r="D81" i="17"/>
  <c r="C82" i="17"/>
  <c r="D82" i="17"/>
  <c r="C83" i="17"/>
  <c r="D83" i="17"/>
  <c r="C84" i="17"/>
  <c r="D84" i="17"/>
  <c r="C85" i="17"/>
  <c r="D85" i="17"/>
  <c r="C86" i="17"/>
  <c r="D86" i="17"/>
  <c r="C87" i="17"/>
  <c r="D87" i="17"/>
  <c r="C88" i="17"/>
  <c r="D88" i="17"/>
  <c r="C89" i="17"/>
  <c r="D89" i="17"/>
  <c r="C90" i="17"/>
  <c r="D90" i="17"/>
  <c r="C91" i="17"/>
  <c r="D91" i="17"/>
  <c r="E91" i="17"/>
  <c r="C92" i="17"/>
  <c r="D92" i="17"/>
  <c r="E92" i="17"/>
  <c r="C93" i="17"/>
  <c r="D93" i="17"/>
  <c r="C94" i="17"/>
  <c r="D94" i="17"/>
  <c r="C95" i="17"/>
  <c r="D95" i="17"/>
  <c r="C96" i="17"/>
  <c r="D96" i="17"/>
  <c r="C97" i="17"/>
  <c r="D97" i="17"/>
  <c r="C98" i="17"/>
  <c r="D98" i="17"/>
  <c r="C99" i="17"/>
  <c r="D99" i="17"/>
  <c r="C100" i="17"/>
  <c r="D100" i="17"/>
  <c r="E100" i="17"/>
  <c r="C101" i="17"/>
  <c r="D101" i="17"/>
  <c r="C6" i="17"/>
  <c r="E125" i="17" l="1"/>
  <c r="E121" i="17"/>
  <c r="E117" i="17"/>
  <c r="E113" i="17"/>
  <c r="E109" i="17"/>
  <c r="E105" i="17"/>
  <c r="E9" i="17"/>
  <c r="E84" i="17"/>
  <c r="E76" i="17"/>
  <c r="E52" i="17"/>
  <c r="E44" i="17"/>
  <c r="E20" i="17"/>
  <c r="E12" i="17"/>
  <c r="E6" i="17"/>
  <c r="E98" i="17"/>
  <c r="E94" i="17"/>
  <c r="E90" i="17"/>
  <c r="E86" i="17"/>
  <c r="E82" i="17"/>
  <c r="E78" i="17"/>
  <c r="E74" i="17"/>
  <c r="E70" i="17"/>
  <c r="E66" i="17"/>
  <c r="E62" i="17"/>
  <c r="E58" i="17"/>
  <c r="E54" i="17"/>
  <c r="E50" i="17"/>
  <c r="E46" i="17"/>
  <c r="E42" i="17"/>
  <c r="E38" i="17"/>
  <c r="E34" i="17"/>
  <c r="E30" i="17"/>
  <c r="E26" i="17"/>
  <c r="E22" i="17"/>
  <c r="E18" i="17"/>
  <c r="E14" i="17"/>
  <c r="E10" i="17"/>
  <c r="E167" i="17"/>
  <c r="E147" i="17"/>
  <c r="E175" i="17"/>
  <c r="E171" i="17"/>
  <c r="E159" i="17"/>
  <c r="E155" i="17"/>
  <c r="E143" i="17"/>
  <c r="E139" i="17"/>
  <c r="E127" i="17"/>
  <c r="E135" i="17"/>
  <c r="E179" i="17"/>
  <c r="E182" i="17"/>
  <c r="E174" i="17"/>
  <c r="E166" i="17"/>
  <c r="E158" i="17"/>
  <c r="E150" i="17"/>
  <c r="E142" i="17"/>
  <c r="E138" i="17"/>
  <c r="E134" i="17"/>
  <c r="E130" i="17"/>
  <c r="E178" i="17"/>
  <c r="E170" i="17"/>
  <c r="E162" i="17"/>
  <c r="E154" i="17"/>
  <c r="E146" i="17"/>
  <c r="E126" i="17"/>
  <c r="E185" i="17"/>
  <c r="E177" i="17"/>
  <c r="E169" i="17"/>
  <c r="E161" i="17"/>
  <c r="E153" i="17"/>
  <c r="E149" i="17"/>
  <c r="E141" i="17"/>
  <c r="E137" i="17"/>
  <c r="E133" i="17"/>
  <c r="E184" i="17"/>
  <c r="E180" i="17"/>
  <c r="E176" i="17"/>
  <c r="E172" i="17"/>
  <c r="E168" i="17"/>
  <c r="E164" i="17"/>
  <c r="E160" i="17"/>
  <c r="E156" i="17"/>
  <c r="E152" i="17"/>
  <c r="E148" i="17"/>
  <c r="E144" i="17"/>
  <c r="E140" i="17"/>
  <c r="E136" i="17"/>
  <c r="E132" i="17"/>
  <c r="E128" i="17"/>
  <c r="E181" i="17"/>
  <c r="E173" i="17"/>
  <c r="E165" i="17"/>
  <c r="E157" i="17"/>
  <c r="E145" i="17"/>
  <c r="E129" i="17"/>
  <c r="E183" i="17"/>
  <c r="E163" i="17"/>
  <c r="E151" i="17"/>
  <c r="E131" i="17"/>
  <c r="E120" i="17"/>
  <c r="E112" i="17"/>
  <c r="E104" i="17"/>
  <c r="E124" i="17"/>
  <c r="E116" i="17"/>
  <c r="E108" i="17"/>
  <c r="E123" i="17"/>
  <c r="E119" i="17"/>
  <c r="E115" i="17"/>
  <c r="E111" i="17"/>
  <c r="E107" i="17"/>
  <c r="E103" i="17"/>
  <c r="E122" i="17"/>
  <c r="E118" i="17"/>
  <c r="E114" i="17"/>
  <c r="E110" i="17"/>
  <c r="E106" i="17"/>
  <c r="E97" i="17"/>
  <c r="E81" i="17"/>
  <c r="E65" i="17"/>
  <c r="E45" i="17"/>
  <c r="E29" i="17"/>
  <c r="E13" i="17"/>
  <c r="E85" i="17"/>
  <c r="E57" i="17"/>
  <c r="E21" i="17"/>
  <c r="E69" i="17"/>
  <c r="E96" i="17"/>
  <c r="E88" i="17"/>
  <c r="E80" i="17"/>
  <c r="E72" i="17"/>
  <c r="E64" i="17"/>
  <c r="E56" i="17"/>
  <c r="E48" i="17"/>
  <c r="E40" i="17"/>
  <c r="E32" i="17"/>
  <c r="E24" i="17"/>
  <c r="E16" i="17"/>
  <c r="E8" i="17"/>
  <c r="E93" i="17"/>
  <c r="E77" i="17"/>
  <c r="E61" i="17"/>
  <c r="E49" i="17"/>
  <c r="E33" i="17"/>
  <c r="E17" i="17"/>
  <c r="E89" i="17"/>
  <c r="E53" i="17"/>
  <c r="E25" i="17"/>
  <c r="E73" i="17"/>
  <c r="E101" i="17"/>
  <c r="E41" i="17"/>
  <c r="E37" i="17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E6" i="1"/>
  <c r="I6" i="1"/>
  <c r="E64" i="1"/>
  <c r="E63" i="1"/>
  <c r="I63" i="1" s="1"/>
  <c r="E62" i="1"/>
  <c r="I62" i="1" s="1"/>
  <c r="E61" i="1"/>
  <c r="I61" i="1" s="1"/>
  <c r="E60" i="1"/>
  <c r="E59" i="1"/>
  <c r="I59" i="1" s="1"/>
  <c r="E58" i="1"/>
  <c r="I58" i="1" s="1"/>
  <c r="E57" i="1"/>
  <c r="I57" i="1" s="1"/>
  <c r="E56" i="1"/>
  <c r="E55" i="1"/>
  <c r="I55" i="1" s="1"/>
  <c r="E54" i="1"/>
  <c r="I54" i="1" s="1"/>
  <c r="E53" i="1"/>
  <c r="I53" i="1" s="1"/>
  <c r="E52" i="1"/>
  <c r="E51" i="1"/>
  <c r="I51" i="1" s="1"/>
  <c r="E50" i="1"/>
  <c r="I50" i="1" s="1"/>
  <c r="E49" i="1"/>
  <c r="I49" i="1" s="1"/>
  <c r="E48" i="1"/>
  <c r="E47" i="1"/>
  <c r="I47" i="1" s="1"/>
  <c r="E46" i="1"/>
  <c r="I46" i="1" s="1"/>
  <c r="E45" i="1"/>
  <c r="I45" i="1" s="1"/>
  <c r="E44" i="1"/>
  <c r="E43" i="1"/>
  <c r="I43" i="1" s="1"/>
  <c r="E42" i="1"/>
  <c r="I42" i="1" s="1"/>
  <c r="E41" i="1"/>
  <c r="I41" i="1" s="1"/>
  <c r="E40" i="1"/>
  <c r="E39" i="1"/>
  <c r="I39" i="1" s="1"/>
  <c r="E38" i="1"/>
  <c r="I38" i="1" s="1"/>
  <c r="E37" i="1"/>
  <c r="I37" i="1" s="1"/>
  <c r="E36" i="1"/>
  <c r="E35" i="1"/>
  <c r="I35" i="1" s="1"/>
  <c r="E34" i="1"/>
  <c r="I34" i="1" s="1"/>
  <c r="E33" i="1"/>
  <c r="I33" i="1" s="1"/>
  <c r="E32" i="1"/>
  <c r="E31" i="1"/>
  <c r="I31" i="1" s="1"/>
  <c r="E30" i="1"/>
  <c r="I30" i="1" s="1"/>
  <c r="E29" i="1"/>
  <c r="I29" i="1" s="1"/>
  <c r="E28" i="1"/>
  <c r="E27" i="1"/>
  <c r="I27" i="1" s="1"/>
  <c r="E26" i="1"/>
  <c r="I26" i="1" s="1"/>
  <c r="E25" i="1"/>
  <c r="I25" i="1" s="1"/>
  <c r="E24" i="1"/>
  <c r="E23" i="1"/>
  <c r="I23" i="1" s="1"/>
  <c r="E22" i="1"/>
  <c r="I22" i="1" s="1"/>
  <c r="E21" i="1"/>
  <c r="I21" i="1" s="1"/>
  <c r="E20" i="1"/>
  <c r="E19" i="1"/>
  <c r="I19" i="1" s="1"/>
  <c r="E18" i="1"/>
  <c r="I18" i="1" s="1"/>
  <c r="E17" i="1"/>
  <c r="I17" i="1" s="1"/>
  <c r="E16" i="1"/>
  <c r="E15" i="1"/>
  <c r="I15" i="1" s="1"/>
  <c r="E14" i="1"/>
  <c r="I14" i="1" s="1"/>
  <c r="E13" i="1"/>
  <c r="I13" i="1" s="1"/>
  <c r="E12" i="1"/>
  <c r="E11" i="1"/>
  <c r="I11" i="1" s="1"/>
  <c r="E10" i="1"/>
  <c r="I10" i="1" s="1"/>
  <c r="E9" i="1"/>
  <c r="I9" i="1" s="1"/>
  <c r="E8" i="1"/>
  <c r="E7" i="1"/>
  <c r="I7" i="1" s="1"/>
  <c r="I6" i="12" l="1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I19" i="12" l="1"/>
  <c r="I18" i="12"/>
  <c r="I17" i="12"/>
  <c r="I16" i="12"/>
  <c r="I15" i="12"/>
  <c r="I14" i="12"/>
  <c r="I13" i="12"/>
  <c r="I12" i="12"/>
  <c r="I11" i="12"/>
  <c r="I10" i="12"/>
  <c r="I9" i="12"/>
  <c r="I8" i="12"/>
  <c r="I7" i="12"/>
</calcChain>
</file>

<file path=xl/sharedStrings.xml><?xml version="1.0" encoding="utf-8"?>
<sst xmlns="http://schemas.openxmlformats.org/spreadsheetml/2006/main" count="641" uniqueCount="292">
  <si>
    <t>სავაჭრო ბალანსი</t>
  </si>
  <si>
    <t>იმპორტი</t>
  </si>
  <si>
    <t>სულ</t>
  </si>
  <si>
    <t>ჯერადი</t>
  </si>
  <si>
    <t>სოფლის მეურნეობა</t>
  </si>
  <si>
    <t>სამთომოპოვებითი მრეწველობა</t>
  </si>
  <si>
    <t>დამამ. მრეწველობა</t>
  </si>
  <si>
    <t>ენერგეტიკა</t>
  </si>
  <si>
    <t>მშენებლობა</t>
  </si>
  <si>
    <t>სასტუმროები და რესტორნები</t>
  </si>
  <si>
    <t>ტრანსპორტი და კავშირგაბმულობა</t>
  </si>
  <si>
    <t>ჯანდაცვა</t>
  </si>
  <si>
    <t xml:space="preserve">უძრავი ქონება </t>
  </si>
  <si>
    <t>დანარჩენი სექტორები</t>
  </si>
  <si>
    <t>საფინანსო სექტორი</t>
  </si>
  <si>
    <t>ქვეყნის მთლიანი საგარეო ვალი (მლნ აშშ დოლარი)</t>
  </si>
  <si>
    <t>მლნ აშშ დოლარი</t>
  </si>
  <si>
    <t>% მშპ</t>
  </si>
  <si>
    <t xml:space="preserve">ექსპორტი </t>
  </si>
  <si>
    <t>საქონლის იმპორტი</t>
  </si>
  <si>
    <t>მომსახურების იმპორტი</t>
  </si>
  <si>
    <t>რეზერვი</t>
  </si>
  <si>
    <t>ინდექსი</t>
  </si>
  <si>
    <t>ფულადი გზავნილები</t>
  </si>
  <si>
    <t>საქონლით ვაჭრობა</t>
  </si>
  <si>
    <t>მომსახურებით ვაჭრობა</t>
  </si>
  <si>
    <t>ბალანსი</t>
  </si>
  <si>
    <t>სავაჭრო ბრუნვა და ბალანსი</t>
  </si>
  <si>
    <t>ფულადი გზავნილები სულ</t>
  </si>
  <si>
    <t>მთლიანი საერთაშორისო რეზერვები და მისი რაოდენობა იმპორტთან მიმართებაში (ათსი აშშ დოლარი)</t>
  </si>
  <si>
    <t xml:space="preserve"> პირდაპირი უცხოური ინვესტიციები </t>
  </si>
  <si>
    <t>I 07</t>
  </si>
  <si>
    <t>II 07</t>
  </si>
  <si>
    <t>III 07</t>
  </si>
  <si>
    <t>IV 07</t>
  </si>
  <si>
    <t>I  08</t>
  </si>
  <si>
    <t>II 08</t>
  </si>
  <si>
    <t>III 08</t>
  </si>
  <si>
    <t>IV 08</t>
  </si>
  <si>
    <t>I  09</t>
  </si>
  <si>
    <t>II 09</t>
  </si>
  <si>
    <t>III 09</t>
  </si>
  <si>
    <t>IV 09</t>
  </si>
  <si>
    <t>I  10</t>
  </si>
  <si>
    <t>II 10</t>
  </si>
  <si>
    <t>III 10</t>
  </si>
  <si>
    <t>IV 10</t>
  </si>
  <si>
    <t>I 11</t>
  </si>
  <si>
    <t>II 11</t>
  </si>
  <si>
    <t>III 11</t>
  </si>
  <si>
    <t>IV 11</t>
  </si>
  <si>
    <t>I 12</t>
  </si>
  <si>
    <t>II 12</t>
  </si>
  <si>
    <t>III 12</t>
  </si>
  <si>
    <t>IV 12</t>
  </si>
  <si>
    <t>2014Q4</t>
  </si>
  <si>
    <t>I 00</t>
  </si>
  <si>
    <t>II 00</t>
  </si>
  <si>
    <t>III 00</t>
  </si>
  <si>
    <t>IV 00</t>
  </si>
  <si>
    <t>I 01</t>
  </si>
  <si>
    <t>II 01</t>
  </si>
  <si>
    <t>III 01</t>
  </si>
  <si>
    <t>IV 01</t>
  </si>
  <si>
    <t>I 02</t>
  </si>
  <si>
    <t>II 02</t>
  </si>
  <si>
    <t>III 02</t>
  </si>
  <si>
    <t>IV 02</t>
  </si>
  <si>
    <t>I 03</t>
  </si>
  <si>
    <t>II 03</t>
  </si>
  <si>
    <t>III 03</t>
  </si>
  <si>
    <t>IV 03</t>
  </si>
  <si>
    <t>I 04</t>
  </si>
  <si>
    <t>II 04</t>
  </si>
  <si>
    <t>III 04</t>
  </si>
  <si>
    <t>IV 04</t>
  </si>
  <si>
    <t>I 05</t>
  </si>
  <si>
    <t>II 05</t>
  </si>
  <si>
    <t>III 05</t>
  </si>
  <si>
    <t>IV 05</t>
  </si>
  <si>
    <t>I 06</t>
  </si>
  <si>
    <t>II 06</t>
  </si>
  <si>
    <t>III 06</t>
  </si>
  <si>
    <t>IV 06</t>
  </si>
  <si>
    <t>I 13</t>
  </si>
  <si>
    <t>II 13</t>
  </si>
  <si>
    <t>III 13</t>
  </si>
  <si>
    <t>IV 13</t>
  </si>
  <si>
    <t>I 14</t>
  </si>
  <si>
    <t>II 14</t>
  </si>
  <si>
    <t>III 14</t>
  </si>
  <si>
    <t>რუსეთი</t>
  </si>
  <si>
    <t>საბერძნეთი</t>
  </si>
  <si>
    <t>იტალია</t>
  </si>
  <si>
    <t>აშშ</t>
  </si>
  <si>
    <t>უკრაინა</t>
  </si>
  <si>
    <t>თურქეთი</t>
  </si>
  <si>
    <t>სხვა</t>
  </si>
  <si>
    <t>ჩარიცხვა</t>
  </si>
  <si>
    <t>გადარიცხვა</t>
  </si>
  <si>
    <t>წმინდა  ჩარიცხვა</t>
  </si>
  <si>
    <t>წმინდა  ჩარიცხვები</t>
  </si>
  <si>
    <t>მთლიანი საერთაშორისო რეზერვები და მისი რაოდენობა იმპორტთან მიმართებაში (მლნ აშშ დოლარი)</t>
  </si>
  <si>
    <t>საქონლით საგარეო ვაჭრობა სულ</t>
  </si>
  <si>
    <t>ექსპორტი</t>
  </si>
  <si>
    <t>ბრუნვა</t>
  </si>
  <si>
    <t>აზერბაიჯანი</t>
  </si>
  <si>
    <t>სომხეთი</t>
  </si>
  <si>
    <t>ჩინეთი</t>
  </si>
  <si>
    <t>ევროკავშირის ქვეყნები</t>
  </si>
  <si>
    <t>სხვა დანარჩენი</t>
  </si>
  <si>
    <t>2000-1</t>
  </si>
  <si>
    <t>2000-2</t>
  </si>
  <si>
    <t>2000-3</t>
  </si>
  <si>
    <t>2000-4</t>
  </si>
  <si>
    <t>2000-5</t>
  </si>
  <si>
    <t>2000-6</t>
  </si>
  <si>
    <t>2000-7</t>
  </si>
  <si>
    <t>2000-8</t>
  </si>
  <si>
    <t>2000-9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</si>
  <si>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</si>
  <si>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</si>
  <si>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</si>
  <si>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</si>
  <si>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</si>
  <si>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</si>
  <si>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</si>
  <si>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</si>
  <si>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</si>
  <si>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</si>
  <si>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</si>
  <si>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</si>
  <si>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</si>
  <si>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</si>
  <si>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</si>
  <si>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</si>
  <si>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</si>
  <si>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</si>
  <si>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</si>
  <si>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</si>
  <si>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</si>
  <si>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</si>
  <si>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</si>
  <si>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</si>
  <si>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</si>
  <si>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</si>
  <si>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</si>
  <si>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</si>
  <si>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</si>
  <si>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</si>
  <si>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</si>
  <si>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</si>
  <si>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</si>
  <si>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</si>
  <si>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</si>
  <si>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</si>
  <si>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</si>
  <si>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</si>
  <si>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</si>
  <si>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</si>
  <si>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</si>
  <si>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</si>
  <si>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</si>
  <si>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</si>
  <si>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</si>
  <si>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</si>
  <si>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</si>
  <si>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</si>
  <si>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</si>
  <si>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</si>
  <si>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</si>
  <si>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</si>
  <si>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</si>
  <si>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</si>
  <si>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</si>
  <si>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</si>
  <si>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</si>
  <si>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</si>
  <si>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</si>
  <si>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</si>
  <si>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</si>
  <si>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</si>
  <si>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</si>
  <si>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</si>
  <si>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</si>
  <si>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</si>
  <si>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</si>
  <si>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</si>
  <si>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</si>
  <si>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</si>
  <si>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</si>
  <si>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</si>
  <si>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</si>
  <si>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</si>
  <si>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</si>
  <si>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</si>
  <si>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</si>
  <si>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</si>
  <si>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</si>
  <si>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</si>
  <si>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</si>
  <si>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</si>
  <si>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</si>
  <si>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</si>
  <si>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</si>
  <si>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</si>
  <si>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</si>
  <si>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</si>
  <si>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</si>
  <si>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</si>
  <si>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</si>
  <si>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</si>
  <si>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</si>
  <si>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</si>
  <si>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</si>
  <si>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</si>
  <si>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</si>
  <si>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</si>
  <si>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</si>
  <si>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</si>
  <si>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</si>
  <si>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</si>
  <si>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</si>
  <si>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</si>
  <si>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</si>
  <si>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</si>
  <si>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</si>
  <si>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</si>
  <si>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</si>
  <si>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</si>
  <si>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</si>
  <si>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</si>
  <si>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</si>
  <si>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</si>
  <si>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</si>
  <si>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</si>
  <si>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</si>
  <si>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</si>
  <si>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</si>
  <si>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</si>
  <si>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</si>
  <si>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</si>
  <si>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</si>
  <si>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</si>
  <si>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</si>
  <si>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</si>
  <si>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</si>
  <si>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</si>
  <si>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</si>
  <si>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</si>
  <si>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</si>
  <si>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</si>
  <si>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</si>
  <si>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</si>
  <si>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</si>
  <si>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</si>
  <si>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</si>
  <si>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</si>
  <si>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</si>
  <si>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</si>
  <si>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</si>
  <si>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</si>
  <si>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</si>
  <si>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</si>
  <si>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</si>
  <si>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</si>
  <si>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</si>
  <si>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</si>
  <si>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</si>
  <si>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</si>
  <si>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</si>
  <si>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</si>
  <si>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</si>
  <si>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</si>
  <si>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</si>
  <si>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</si>
  <si>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</si>
  <si>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</si>
  <si>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</si>
  <si>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</si>
  <si>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</si>
  <si>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</si>
  <si>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</si>
  <si>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</si>
  <si>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</si>
  <si>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</si>
  <si>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</si>
  <si>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</si>
  <si>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</si>
  <si>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</si>
  <si>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</si>
  <si>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 xml:space="preserve">საქონლით საგარეო ვაჭრობა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</si>
</sst>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_(* #,##0_);_(* \(#,##0\);_(* &quot;-&quot;??_);_(@_)"/>
    <numFmt numFmtId="168" formatCode="#,##0.0;\-#,##0.0;\-"/>
    <numFmt numFmtId="173" formatCode="#,##0.0;[Red]#,##0.0"/>
    <numFmt numFmtId="174" formatCode="#,##0.0_);\(#,##0.0\)"/>
  </numFmts>
  <fonts count="33">
    <font>
      <sz val="11"/>
      <color theme="1"/>
      <name val="Calibri"/>
      <family val="2"/>
      <scheme val="minor"/>
    </font>
    <font>
      <b/>
      <sz val="11"/>
      <color rgb="FF000000"/>
      <name val="BPG Algeti Compact"/>
    </font>
    <font>
      <sz val="9"/>
      <color rgb="FF000000"/>
      <name val="Calibri"/>
      <family val="2"/>
      <charset val="204"/>
      <scheme val="minor"/>
    </font>
    <font>
      <sz val="9"/>
      <color theme="1"/>
      <name val="AcadNusx"/>
    </font>
    <font>
      <sz val="10"/>
      <name val="Sylfaen"/>
      <family val="1"/>
    </font>
    <font>
      <b/>
      <sz val="10"/>
      <color rgb="FF000000"/>
      <name val="BPG Algeti Compact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BPG Algeti Compact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2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0"/>
      <color theme="1" tint="4.9989318521683403E-2"/>
      <name val="LitNusx"/>
      <family val="2"/>
    </font>
    <font>
      <sz val="11"/>
      <color indexed="8"/>
      <name val="Calibri"/>
      <family val="2"/>
      <charset val="204"/>
    </font>
    <font>
      <sz val="10"/>
      <color rgb="FFFF0000"/>
      <name val="Sylfaen"/>
      <family val="1"/>
    </font>
    <font>
      <sz val="10"/>
      <color theme="1" tint="4.9989318521683403E-2"/>
      <name val="Sylfaen"/>
      <family val="1"/>
    </font>
    <font>
      <b/>
      <sz val="10"/>
      <color indexed="8"/>
      <name val="Arial"/>
      <family val="2"/>
      <charset val="204"/>
    </font>
    <font>
      <b/>
      <sz val="10"/>
      <name val="Sylfaen"/>
      <family val="1"/>
      <charset val="204"/>
    </font>
    <font>
      <b/>
      <sz val="10"/>
      <name val="Sylfaen"/>
      <family val="1"/>
    </font>
    <font>
      <b/>
      <sz val="11"/>
      <color theme="1" tint="4.9989318521683403E-2"/>
      <name val="Calibri"/>
      <family val="2"/>
      <charset val="204"/>
      <scheme val="minor"/>
    </font>
    <font>
      <b/>
      <sz val="10"/>
      <color theme="1" tint="4.9989318521683403E-2"/>
      <name val="Sylfaen"/>
      <family val="1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43" fontId="7" fillId="0" borderId="0" applyFont="0" applyFill="0" applyBorder="0" applyAlignment="0" applyProtection="0"/>
    <xf numFmtId="0" fontId="12" fillId="0" borderId="0" applyProtection="0"/>
    <xf numFmtId="2" fontId="12" fillId="0" borderId="0" applyProtection="0"/>
    <xf numFmtId="0" fontId="12" fillId="0" borderId="0" applyNumberFormat="0" applyFont="0" applyFill="0" applyBorder="0" applyAlignment="0" applyProtection="0"/>
    <xf numFmtId="0" fontId="12" fillId="0" borderId="0" applyProtection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7" fillId="0" borderId="0"/>
    <xf numFmtId="0" fontId="16" fillId="0" borderId="0">
      <alignment vertical="top"/>
    </xf>
    <xf numFmtId="43" fontId="15" fillId="0" borderId="0" applyFont="0" applyFill="0" applyBorder="0" applyAlignment="0" applyProtection="0"/>
    <xf numFmtId="0" fontId="15" fillId="0" borderId="0">
      <alignment vertical="top"/>
    </xf>
    <xf numFmtId="0" fontId="9" fillId="0" borderId="0"/>
    <xf numFmtId="0" fontId="18" fillId="0" borderId="0"/>
    <xf numFmtId="43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1" fillId="0" borderId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right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left"/>
    </xf>
    <xf numFmtId="0" fontId="19" fillId="0" borderId="1" xfId="58" applyFont="1" applyBorder="1"/>
    <xf numFmtId="0" fontId="20" fillId="0" borderId="1" xfId="58" applyFont="1" applyBorder="1" applyAlignment="1">
      <alignment horizontal="center" vertical="center" wrapText="1"/>
    </xf>
    <xf numFmtId="0" fontId="18" fillId="0" borderId="0" xfId="58"/>
    <xf numFmtId="166" fontId="19" fillId="0" borderId="1" xfId="59" applyNumberFormat="1" applyFont="1" applyBorder="1"/>
    <xf numFmtId="164" fontId="19" fillId="0" borderId="1" xfId="58" applyNumberFormat="1" applyFont="1" applyBorder="1"/>
    <xf numFmtId="166" fontId="18" fillId="0" borderId="0" xfId="58" applyNumberFormat="1"/>
    <xf numFmtId="43" fontId="18" fillId="0" borderId="0" xfId="58" applyNumberFormat="1"/>
    <xf numFmtId="165" fontId="4" fillId="0" borderId="0" xfId="58" applyNumberFormat="1" applyFont="1"/>
    <xf numFmtId="165" fontId="22" fillId="0" borderId="0" xfId="58" applyNumberFormat="1" applyFont="1"/>
    <xf numFmtId="165" fontId="23" fillId="0" borderId="1" xfId="58" applyNumberFormat="1" applyFont="1" applyBorder="1"/>
    <xf numFmtId="0" fontId="17" fillId="0" borderId="0" xfId="58" applyFont="1"/>
    <xf numFmtId="0" fontId="17" fillId="0" borderId="0" xfId="0" applyFont="1"/>
    <xf numFmtId="43" fontId="0" fillId="0" borderId="1" xfId="1" applyNumberFormat="1" applyFont="1" applyBorder="1"/>
    <xf numFmtId="43" fontId="0" fillId="0" borderId="1" xfId="0" applyNumberFormat="1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/>
    <xf numFmtId="0" fontId="14" fillId="0" borderId="1" xfId="0" applyFont="1" applyBorder="1" applyAlignment="1">
      <alignment horizontal="center" vertical="center" wrapText="1"/>
    </xf>
    <xf numFmtId="167" fontId="0" fillId="0" borderId="0" xfId="1" applyNumberFormat="1" applyFont="1"/>
    <xf numFmtId="167" fontId="24" fillId="0" borderId="1" xfId="1" applyNumberFormat="1" applyFont="1" applyBorder="1" applyAlignment="1"/>
    <xf numFmtId="167" fontId="1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left" wrapText="1"/>
    </xf>
    <xf numFmtId="3" fontId="0" fillId="0" borderId="0" xfId="0" applyNumberFormat="1"/>
    <xf numFmtId="167" fontId="15" fillId="0" borderId="1" xfId="1" applyNumberFormat="1" applyFont="1" applyBorder="1" applyAlignment="1">
      <alignment horizontal="center" vertical="center" wrapText="1"/>
    </xf>
    <xf numFmtId="167" fontId="0" fillId="0" borderId="1" xfId="1" applyNumberFormat="1" applyFont="1" applyBorder="1"/>
    <xf numFmtId="167" fontId="9" fillId="0" borderId="1" xfId="1" applyNumberFormat="1" applyFont="1" applyBorder="1" applyAlignment="1">
      <alignment horizontal="center" vertical="center" wrapText="1"/>
    </xf>
    <xf numFmtId="167" fontId="15" fillId="0" borderId="1" xfId="1" applyNumberFormat="1" applyFont="1" applyFill="1" applyBorder="1" applyAlignment="1">
      <alignment horizontal="center" vertical="center" wrapText="1"/>
    </xf>
    <xf numFmtId="167" fontId="15" fillId="0" borderId="1" xfId="1" applyNumberFormat="1" applyFont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4" fontId="18" fillId="0" borderId="0" xfId="58" applyNumberFormat="1"/>
    <xf numFmtId="167" fontId="0" fillId="0" borderId="0" xfId="0" applyNumberFormat="1"/>
    <xf numFmtId="168" fontId="24" fillId="0" borderId="0" xfId="0" applyNumberFormat="1" applyFont="1" applyAlignment="1"/>
    <xf numFmtId="167" fontId="9" fillId="0" borderId="1" xfId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6" fontId="24" fillId="0" borderId="1" xfId="1" applyNumberFormat="1" applyFont="1" applyBorder="1" applyAlignment="1"/>
    <xf numFmtId="166" fontId="0" fillId="0" borderId="1" xfId="1" applyNumberFormat="1" applyFont="1" applyBorder="1"/>
    <xf numFmtId="166" fontId="15" fillId="0" borderId="1" xfId="1" applyNumberFormat="1" applyFont="1" applyBorder="1" applyAlignment="1">
      <alignment horizontal="center" vertical="center" wrapText="1"/>
    </xf>
    <xf numFmtId="0" fontId="25" fillId="0" borderId="1" xfId="61" applyFont="1" applyFill="1" applyBorder="1" applyAlignment="1">
      <alignment horizontal="right" vertical="center" wrapText="1"/>
    </xf>
    <xf numFmtId="0" fontId="26" fillId="0" borderId="1" xfId="57" applyFont="1" applyFill="1" applyBorder="1" applyAlignment="1">
      <alignment horizontal="right" vertical="center" wrapText="1"/>
    </xf>
    <xf numFmtId="0" fontId="26" fillId="0" borderId="1" xfId="54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right"/>
    </xf>
    <xf numFmtId="164" fontId="0" fillId="0" borderId="0" xfId="0" applyNumberFormat="1"/>
    <xf numFmtId="164" fontId="18" fillId="0" borderId="0" xfId="58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0" xfId="0" applyFont="1" applyBorder="1" applyAlignment="1">
      <alignment horizontal="center"/>
    </xf>
    <xf numFmtId="0" fontId="17" fillId="0" borderId="0" xfId="0" applyFont="1" applyBorder="1"/>
    <xf numFmtId="43" fontId="0" fillId="0" borderId="0" xfId="1" applyNumberFormat="1" applyFont="1" applyFill="1" applyBorder="1"/>
    <xf numFmtId="43" fontId="0" fillId="0" borderId="0" xfId="0" applyNumberFormat="1"/>
    <xf numFmtId="0" fontId="0" fillId="0" borderId="0" xfId="0" applyAlignment="1">
      <alignment horizontal="right"/>
    </xf>
    <xf numFmtId="166" fontId="0" fillId="0" borderId="1" xfId="0" applyNumberFormat="1" applyBorder="1"/>
    <xf numFmtId="166" fontId="0" fillId="0" borderId="5" xfId="1" applyNumberFormat="1" applyFont="1" applyBorder="1"/>
    <xf numFmtId="0" fontId="27" fillId="0" borderId="1" xfId="58" applyFont="1" applyBorder="1" applyAlignment="1">
      <alignment horizontal="right"/>
    </xf>
    <xf numFmtId="165" fontId="28" fillId="0" borderId="1" xfId="58" applyNumberFormat="1" applyFont="1" applyBorder="1" applyAlignment="1">
      <alignment horizontal="right"/>
    </xf>
    <xf numFmtId="165" fontId="28" fillId="0" borderId="1" xfId="58" applyNumberFormat="1" applyFont="1" applyFill="1" applyBorder="1" applyAlignment="1">
      <alignment horizontal="right"/>
    </xf>
    <xf numFmtId="167" fontId="17" fillId="0" borderId="1" xfId="1" applyNumberFormat="1" applyFont="1" applyBorder="1"/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67" fontId="17" fillId="0" borderId="1" xfId="1" applyNumberFormat="1" applyFont="1" applyFill="1" applyBorder="1"/>
    <xf numFmtId="167" fontId="0" fillId="0" borderId="1" xfId="1" applyNumberFormat="1" applyFont="1" applyFill="1" applyBorder="1"/>
    <xf numFmtId="0" fontId="17" fillId="0" borderId="1" xfId="0" applyFont="1" applyBorder="1"/>
    <xf numFmtId="166" fontId="0" fillId="0" borderId="0" xfId="0" applyNumberFormat="1" applyBorder="1"/>
    <xf numFmtId="0" fontId="0" fillId="0" borderId="1" xfId="0" applyBorder="1" applyAlignment="1">
      <alignment horizontal="center" vertical="center"/>
    </xf>
    <xf numFmtId="166" fontId="29" fillId="0" borderId="1" xfId="59" applyNumberFormat="1" applyFont="1" applyBorder="1"/>
    <xf numFmtId="164" fontId="19" fillId="0" borderId="1" xfId="58" applyNumberFormat="1" applyFont="1" applyFill="1" applyBorder="1"/>
    <xf numFmtId="166" fontId="18" fillId="0" borderId="0" xfId="58" applyNumberFormat="1" applyFill="1"/>
    <xf numFmtId="0" fontId="18" fillId="0" borderId="0" xfId="58" applyFill="1"/>
    <xf numFmtId="0" fontId="27" fillId="0" borderId="1" xfId="58" applyFont="1" applyFill="1" applyBorder="1" applyAlignment="1">
      <alignment horizontal="right"/>
    </xf>
    <xf numFmtId="164" fontId="29" fillId="0" borderId="1" xfId="58" applyNumberFormat="1" applyFont="1" applyBorder="1"/>
    <xf numFmtId="0" fontId="30" fillId="0" borderId="1" xfId="0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31" fillId="0" borderId="1" xfId="0" applyFont="1" applyBorder="1" applyAlignment="1">
      <alignment horizontal="center" vertical="center" wrapText="1"/>
    </xf>
    <xf numFmtId="166" fontId="17" fillId="0" borderId="1" xfId="1" applyNumberFormat="1" applyFont="1" applyBorder="1"/>
    <xf numFmtId="0" fontId="30" fillId="0" borderId="1" xfId="0" applyFont="1" applyFill="1" applyBorder="1" applyAlignment="1">
      <alignment horizontal="right"/>
    </xf>
    <xf numFmtId="166" fontId="17" fillId="0" borderId="1" xfId="1" applyNumberFormat="1" applyFont="1" applyFill="1" applyBorder="1"/>
    <xf numFmtId="166" fontId="0" fillId="0" borderId="1" xfId="1" applyNumberFormat="1" applyFont="1" applyFill="1" applyBorder="1"/>
    <xf numFmtId="0" fontId="17" fillId="0" borderId="0" xfId="0" applyFont="1" applyAlignment="1"/>
    <xf numFmtId="0" fontId="0" fillId="0" borderId="1" xfId="0" applyFont="1" applyBorder="1" applyAlignment="1">
      <alignment horizontal="center" vertical="justify"/>
    </xf>
    <xf numFmtId="0" fontId="30" fillId="0" borderId="0" xfId="0" applyFont="1" applyAlignment="1"/>
    <xf numFmtId="0" fontId="32" fillId="0" borderId="1" xfId="0" applyFont="1" applyBorder="1" applyAlignment="1">
      <alignment horizontal="center" vertical="center"/>
    </xf>
    <xf numFmtId="9" fontId="32" fillId="0" borderId="1" xfId="60" applyFont="1" applyBorder="1"/>
    <xf numFmtId="9" fontId="32" fillId="0" borderId="1" xfId="60" applyFont="1" applyFill="1" applyBorder="1"/>
    <xf numFmtId="0" fontId="32" fillId="0" borderId="0" xfId="0" applyFont="1"/>
    <xf numFmtId="173" fontId="19" fillId="0" borderId="1" xfId="59" applyNumberFormat="1" applyFont="1" applyBorder="1"/>
    <xf numFmtId="174" fontId="19" fillId="0" borderId="1" xfId="59" applyNumberFormat="1" applyFont="1" applyBorder="1"/>
    <xf numFmtId="4" fontId="0" fillId="0" borderId="5" xfId="1" applyNumberFormat="1" applyFont="1" applyBorder="1"/>
    <xf numFmtId="0" fontId="17" fillId="0" borderId="0" xfId="0" applyFont="1" applyBorder="1" applyAlignment="1">
      <alignment horizontal="right"/>
    </xf>
    <xf numFmtId="166" fontId="0" fillId="0" borderId="0" xfId="1" applyNumberFormat="1" applyFont="1" applyBorder="1"/>
    <xf numFmtId="43" fontId="0" fillId="0" borderId="0" xfId="1" applyNumberFormat="1" applyFont="1" applyBorder="1"/>
    <xf numFmtId="43" fontId="0" fillId="0" borderId="0" xfId="0" applyNumberFormat="1" applyBorder="1"/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justify"/>
    </xf>
    <xf numFmtId="0" fontId="0" fillId="0" borderId="7" xfId="0" applyFont="1" applyBorder="1" applyAlignment="1">
      <alignment horizontal="center" vertical="justify"/>
    </xf>
    <xf numFmtId="0" fontId="0" fillId="0" borderId="8" xfId="0" applyFont="1" applyBorder="1" applyAlignment="1">
      <alignment horizontal="center" vertical="justify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</cellXfs>
  <cellStyles count="63">
    <cellStyle name="_Bok2" xfId="4"/>
    <cellStyle name="_detail" xfId="5"/>
    <cellStyle name="_FNS" xfId="6"/>
    <cellStyle name="_IIP20073" xfId="7"/>
    <cellStyle name="_IIP-Banki 2007Q1" xfId="8"/>
    <cellStyle name="_IIP-Bnk2006-08new" xfId="9"/>
    <cellStyle name="_IIP-new" xfId="10"/>
    <cellStyle name="_IIP-SM" xfId="11"/>
    <cellStyle name="_MSX+INV" xfId="12"/>
    <cellStyle name="_Sheet1" xfId="13"/>
    <cellStyle name="_Sheet1_1" xfId="14"/>
    <cellStyle name="_Sheet1_1_FNS" xfId="15"/>
    <cellStyle name="_Sheet1_1_IIP-Bnk2006-08new" xfId="16"/>
    <cellStyle name="_Sheet1_1_Sheet1" xfId="17"/>
    <cellStyle name="_Sheet1_1_Sheet2" xfId="18"/>
    <cellStyle name="_Sheet1_1_Sheet3" xfId="19"/>
    <cellStyle name="_Sheet1_1_SM" xfId="20"/>
    <cellStyle name="_Sheet1_2" xfId="21"/>
    <cellStyle name="_Sheet1_FNS" xfId="22"/>
    <cellStyle name="_Sheet1_IIP-Bnk2006-08new" xfId="23"/>
    <cellStyle name="_Sheet1_Sheet1" xfId="24"/>
    <cellStyle name="_Sheet1_Sheet1_1" xfId="25"/>
    <cellStyle name="_Sheet1_Sheet2" xfId="26"/>
    <cellStyle name="_Sheet1_Sheet2_1" xfId="27"/>
    <cellStyle name="_Sheet1_Sheet3" xfId="28"/>
    <cellStyle name="_Sheet1_Sheet3_1" xfId="29"/>
    <cellStyle name="_Sheet1_Sheet3_IIP-Bnk2006-08new" xfId="30"/>
    <cellStyle name="_Sheet1_SM" xfId="31"/>
    <cellStyle name="_Sheet1_SM_1" xfId="32"/>
    <cellStyle name="_Sheet1_SXV-vali" xfId="62"/>
    <cellStyle name="_Sheet2" xfId="33"/>
    <cellStyle name="_Sheet3" xfId="34"/>
    <cellStyle name="_Sheet4" xfId="35"/>
    <cellStyle name="_Sheet5" xfId="36"/>
    <cellStyle name="_Sheet5_1" xfId="37"/>
    <cellStyle name="_SM" xfId="38"/>
    <cellStyle name="Comma" xfId="1" builtinId="3"/>
    <cellStyle name="Comma 2" xfId="39"/>
    <cellStyle name="Comma 2 2" xfId="59"/>
    <cellStyle name="Comma 3" xfId="55"/>
    <cellStyle name="Date" xfId="40"/>
    <cellStyle name="Fixed" xfId="41"/>
    <cellStyle name="HEADING1" xfId="42"/>
    <cellStyle name="HEADING2" xfId="43"/>
    <cellStyle name="Normal" xfId="0" builtinId="0"/>
    <cellStyle name="Normal 10" xfId="44"/>
    <cellStyle name="Normal 11" xfId="54"/>
    <cellStyle name="Normal 2" xfId="2"/>
    <cellStyle name="Normal 2 2" xfId="56"/>
    <cellStyle name="Normal 2 3" xfId="58"/>
    <cellStyle name="Normal 3" xfId="45"/>
    <cellStyle name="Normal 4" xfId="46"/>
    <cellStyle name="Normal 5" xfId="47"/>
    <cellStyle name="Normal 6" xfId="48"/>
    <cellStyle name="Normal 7" xfId="49"/>
    <cellStyle name="Normal 8" xfId="50"/>
    <cellStyle name="Normal 9" xfId="51"/>
    <cellStyle name="Normal_Sheet1" xfId="61"/>
    <cellStyle name="Normal_Sheet1 2" xfId="57"/>
    <cellStyle name="Percent" xfId="60" builtinId="5"/>
    <cellStyle name="Percent 2" xfId="3"/>
    <cellStyle name="Style 1" xfId="52"/>
    <cellStyle name="Обычный_taxes (2)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'სავაჭრო ბრუნვა კვარტალური'!$F$4:$F$5</c:f>
              <c:strCache>
                <c:ptCount val="1"/>
                <c:pt idx="0">
                  <c:v>მომსახურებით ვაჭრობა ექსპორტი </c:v>
                </c:pt>
              </c:strCache>
            </c:strRef>
          </c:tx>
          <c:marker>
            <c:symbol val="none"/>
          </c:marker>
          <c:val>
            <c:numRef>
              <c:f>'სავაჭრო ბრუნვა კვარტალური'!$F$6:$F$64</c:f>
              <c:numCache>
                <c:formatCode>_(* #,##0.0_);_(* \(#,##0.0\);_(* "-"??_);_(@_)</c:formatCode>
                <c:ptCount val="59"/>
                <c:pt idx="0">
                  <c:v>81.987666996042435</c:v>
                </c:pt>
                <c:pt idx="1">
                  <c:v>92.24953415488234</c:v>
                </c:pt>
                <c:pt idx="2">
                  <c:v>93.213532715177422</c:v>
                </c:pt>
                <c:pt idx="3">
                  <c:v>92.523200767867067</c:v>
                </c:pt>
                <c:pt idx="4">
                  <c:v>86.561934808032518</c:v>
                </c:pt>
                <c:pt idx="5">
                  <c:v>92.950117379773744</c:v>
                </c:pt>
                <c:pt idx="6">
                  <c:v>104.61170325838209</c:v>
                </c:pt>
                <c:pt idx="7">
                  <c:v>85.675966260072769</c:v>
                </c:pt>
                <c:pt idx="8">
                  <c:v>87.344827484002195</c:v>
                </c:pt>
                <c:pt idx="9">
                  <c:v>101.22027749987927</c:v>
                </c:pt>
                <c:pt idx="10">
                  <c:v>114.61614617059131</c:v>
                </c:pt>
                <c:pt idx="11">
                  <c:v>104.5978128398724</c:v>
                </c:pt>
                <c:pt idx="12">
                  <c:v>96.102058333358869</c:v>
                </c:pt>
                <c:pt idx="13">
                  <c:v>112.85638578698841</c:v>
                </c:pt>
                <c:pt idx="14">
                  <c:v>135.18567897571361</c:v>
                </c:pt>
                <c:pt idx="15">
                  <c:v>114.69891044708304</c:v>
                </c:pt>
                <c:pt idx="16">
                  <c:v>120.39763217843232</c:v>
                </c:pt>
                <c:pt idx="17">
                  <c:v>124.57106089547339</c:v>
                </c:pt>
                <c:pt idx="18">
                  <c:v>161.88213006822738</c:v>
                </c:pt>
                <c:pt idx="19">
                  <c:v>147.9112096253628</c:v>
                </c:pt>
                <c:pt idx="20">
                  <c:v>141.81162689358672</c:v>
                </c:pt>
                <c:pt idx="21">
                  <c:v>172.45665837994162</c:v>
                </c:pt>
                <c:pt idx="22">
                  <c:v>205.50687434299968</c:v>
                </c:pt>
                <c:pt idx="23">
                  <c:v>195.26824486481149</c:v>
                </c:pt>
                <c:pt idx="24">
                  <c:v>188.63264349531855</c:v>
                </c:pt>
                <c:pt idx="25">
                  <c:v>224.57568124854674</c:v>
                </c:pt>
                <c:pt idx="26">
                  <c:v>261.75390818314145</c:v>
                </c:pt>
                <c:pt idx="27">
                  <c:v>210.12358047728543</c:v>
                </c:pt>
                <c:pt idx="28">
                  <c:v>206.87645281433078</c:v>
                </c:pt>
                <c:pt idx="29">
                  <c:v>266.16203398645064</c:v>
                </c:pt>
                <c:pt idx="30">
                  <c:v>325.43203863385838</c:v>
                </c:pt>
                <c:pt idx="31">
                  <c:v>295.63890193320378</c:v>
                </c:pt>
                <c:pt idx="32">
                  <c:v>280.19668240795653</c:v>
                </c:pt>
                <c:pt idx="33">
                  <c:v>354.06603587997324</c:v>
                </c:pt>
                <c:pt idx="34">
                  <c:v>324.88948244720257</c:v>
                </c:pt>
                <c:pt idx="35">
                  <c:v>301.30179300071455</c:v>
                </c:pt>
                <c:pt idx="36">
                  <c:v>264.90399759740893</c:v>
                </c:pt>
                <c:pt idx="37">
                  <c:v>313.31148089365365</c:v>
                </c:pt>
                <c:pt idx="38">
                  <c:v>382.38320716802394</c:v>
                </c:pt>
                <c:pt idx="39">
                  <c:v>353.0103640988039</c:v>
                </c:pt>
                <c:pt idx="40">
                  <c:v>304.48378888445933</c:v>
                </c:pt>
                <c:pt idx="41">
                  <c:v>354.26379950260184</c:v>
                </c:pt>
                <c:pt idx="42">
                  <c:v>492.5996936994336</c:v>
                </c:pt>
                <c:pt idx="43">
                  <c:v>447.423972463589</c:v>
                </c:pt>
                <c:pt idx="44">
                  <c:v>402.43378018626453</c:v>
                </c:pt>
                <c:pt idx="45">
                  <c:v>475.90654365007669</c:v>
                </c:pt>
                <c:pt idx="46">
                  <c:v>616.17131918855125</c:v>
                </c:pt>
                <c:pt idx="47">
                  <c:v>513.64570686374441</c:v>
                </c:pt>
                <c:pt idx="48">
                  <c:v>499.26169131907028</c:v>
                </c:pt>
                <c:pt idx="49">
                  <c:v>596.8953468878841</c:v>
                </c:pt>
                <c:pt idx="50">
                  <c:v>791.0936581781549</c:v>
                </c:pt>
                <c:pt idx="51">
                  <c:v>656.4117422909967</c:v>
                </c:pt>
                <c:pt idx="52">
                  <c:v>582.17661449942773</c:v>
                </c:pt>
                <c:pt idx="53">
                  <c:v>729.49688943452156</c:v>
                </c:pt>
                <c:pt idx="54">
                  <c:v>956.51344650292083</c:v>
                </c:pt>
                <c:pt idx="55">
                  <c:v>695.84599166647843</c:v>
                </c:pt>
                <c:pt idx="56">
                  <c:v>600.05844181833311</c:v>
                </c:pt>
                <c:pt idx="57">
                  <c:v>746.02058467202903</c:v>
                </c:pt>
                <c:pt idx="58">
                  <c:v>979.7049044405951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'სავაჭრო ბრუნვა კვარტალური'!$G$4:$G$5</c:f>
              <c:strCache>
                <c:ptCount val="1"/>
                <c:pt idx="0">
                  <c:v>მომსახურებით ვაჭრობა იმპორტი</c:v>
                </c:pt>
              </c:strCache>
            </c:strRef>
          </c:tx>
          <c:marker>
            <c:symbol val="none"/>
          </c:marker>
          <c:val>
            <c:numRef>
              <c:f>'სავაჭრო ბრუნვა კვარტალური'!$G$6:$G$64</c:f>
              <c:numCache>
                <c:formatCode>_(* #,##0.0_);_(* \(#,##0.0\);_(* "-"??_);_(@_)</c:formatCode>
                <c:ptCount val="59"/>
                <c:pt idx="0">
                  <c:v>66.947447148686791</c:v>
                </c:pt>
                <c:pt idx="1">
                  <c:v>72.28977149701447</c:v>
                </c:pt>
                <c:pt idx="2">
                  <c:v>79.404932980560574</c:v>
                </c:pt>
                <c:pt idx="3">
                  <c:v>76.533952453262771</c:v>
                </c:pt>
                <c:pt idx="4">
                  <c:v>80.059930499852513</c:v>
                </c:pt>
                <c:pt idx="5">
                  <c:v>76.382364347882415</c:v>
                </c:pt>
                <c:pt idx="6">
                  <c:v>73.802618090942175</c:v>
                </c:pt>
                <c:pt idx="7">
                  <c:v>79.381544403579639</c:v>
                </c:pt>
                <c:pt idx="8">
                  <c:v>78.990501302427845</c:v>
                </c:pt>
                <c:pt idx="9">
                  <c:v>93.695668910596225</c:v>
                </c:pt>
                <c:pt idx="10">
                  <c:v>99.960516210858415</c:v>
                </c:pt>
                <c:pt idx="11">
                  <c:v>92.133303885113236</c:v>
                </c:pt>
                <c:pt idx="12">
                  <c:v>90.163019958672237</c:v>
                </c:pt>
                <c:pt idx="13">
                  <c:v>95.466043152489277</c:v>
                </c:pt>
                <c:pt idx="14">
                  <c:v>109.31914834590803</c:v>
                </c:pt>
                <c:pt idx="15">
                  <c:v>102.34805711167294</c:v>
                </c:pt>
                <c:pt idx="16">
                  <c:v>99.521722551935213</c:v>
                </c:pt>
                <c:pt idx="17">
                  <c:v>119.12831315661026</c:v>
                </c:pt>
                <c:pt idx="18">
                  <c:v>133.81173410154344</c:v>
                </c:pt>
                <c:pt idx="19">
                  <c:v>132.98247471467062</c:v>
                </c:pt>
                <c:pt idx="20">
                  <c:v>121.6392116582806</c:v>
                </c:pt>
                <c:pt idx="21">
                  <c:v>154.47935021237336</c:v>
                </c:pt>
                <c:pt idx="22">
                  <c:v>178.57271720562915</c:v>
                </c:pt>
                <c:pt idx="23">
                  <c:v>176.76113022560261</c:v>
                </c:pt>
                <c:pt idx="24">
                  <c:v>153.28113394245156</c:v>
                </c:pt>
                <c:pt idx="25">
                  <c:v>179.62429443058738</c:v>
                </c:pt>
                <c:pt idx="26">
                  <c:v>206.95789583775155</c:v>
                </c:pt>
                <c:pt idx="27">
                  <c:v>187.39861099758002</c:v>
                </c:pt>
                <c:pt idx="28">
                  <c:v>185.86211880413376</c:v>
                </c:pt>
                <c:pt idx="29">
                  <c:v>206.60217107740738</c:v>
                </c:pt>
                <c:pt idx="30">
                  <c:v>245.42478904493066</c:v>
                </c:pt>
                <c:pt idx="31">
                  <c:v>295.03091874489394</c:v>
                </c:pt>
                <c:pt idx="32">
                  <c:v>257.24817779518355</c:v>
                </c:pt>
                <c:pt idx="33">
                  <c:v>340.84649876913039</c:v>
                </c:pt>
                <c:pt idx="34">
                  <c:v>341.44722242666802</c:v>
                </c:pt>
                <c:pt idx="35">
                  <c:v>299.88245890172652</c:v>
                </c:pt>
                <c:pt idx="36">
                  <c:v>226.56153588881611</c:v>
                </c:pt>
                <c:pt idx="37">
                  <c:v>235.03742579626115</c:v>
                </c:pt>
                <c:pt idx="38">
                  <c:v>249.99126309596579</c:v>
                </c:pt>
                <c:pt idx="39">
                  <c:v>262.29306704078607</c:v>
                </c:pt>
                <c:pt idx="40">
                  <c:v>217.87902033757561</c:v>
                </c:pt>
                <c:pt idx="41">
                  <c:v>263.23293556637805</c:v>
                </c:pt>
                <c:pt idx="42">
                  <c:v>290.88867794144682</c:v>
                </c:pt>
                <c:pt idx="43">
                  <c:v>313.31669261541248</c:v>
                </c:pt>
                <c:pt idx="44">
                  <c:v>247.2322002411903</c:v>
                </c:pt>
                <c:pt idx="45">
                  <c:v>328.43129122787076</c:v>
                </c:pt>
                <c:pt idx="46">
                  <c:v>347.09520027762034</c:v>
                </c:pt>
                <c:pt idx="47">
                  <c:v>337.93360321372626</c:v>
                </c:pt>
                <c:pt idx="48">
                  <c:v>295.08536064861869</c:v>
                </c:pt>
                <c:pt idx="49">
                  <c:v>358.07239180911563</c:v>
                </c:pt>
                <c:pt idx="50">
                  <c:v>433.79682568090732</c:v>
                </c:pt>
                <c:pt idx="51">
                  <c:v>355.85489582024968</c:v>
                </c:pt>
                <c:pt idx="52">
                  <c:v>325.31060449482652</c:v>
                </c:pt>
                <c:pt idx="53">
                  <c:v>354.02042412218128</c:v>
                </c:pt>
                <c:pt idx="54">
                  <c:v>441.03126851649449</c:v>
                </c:pt>
                <c:pt idx="55">
                  <c:v>438.19897516482399</c:v>
                </c:pt>
                <c:pt idx="56">
                  <c:v>373.2708026115825</c:v>
                </c:pt>
                <c:pt idx="57">
                  <c:v>398.42649638308188</c:v>
                </c:pt>
                <c:pt idx="58">
                  <c:v>453.243042852352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'სავაჭრო ბრუნვა კვარტალური'!$H$4:$H$5</c:f>
              <c:strCache>
                <c:ptCount val="1"/>
                <c:pt idx="0">
                  <c:v>მომსახურებით ვაჭრობა ბალანსი</c:v>
                </c:pt>
              </c:strCache>
            </c:strRef>
          </c:tx>
          <c:marker>
            <c:symbol val="none"/>
          </c:marker>
          <c:val>
            <c:numRef>
              <c:f>'სავაჭრო ბრუნვა კვარტალური'!$H$6:$H$64</c:f>
              <c:numCache>
                <c:formatCode>_(* #,##0.0_);_(* \(#,##0.0\);_(* "-"??_);_(@_)</c:formatCode>
                <c:ptCount val="59"/>
                <c:pt idx="0">
                  <c:v>15.040219847355644</c:v>
                </c:pt>
                <c:pt idx="1">
                  <c:v>19.95976265786787</c:v>
                </c:pt>
                <c:pt idx="2">
                  <c:v>13.808599734616848</c:v>
                </c:pt>
                <c:pt idx="3">
                  <c:v>15.989248314604296</c:v>
                </c:pt>
                <c:pt idx="4">
                  <c:v>6.5020043081800054</c:v>
                </c:pt>
                <c:pt idx="5">
                  <c:v>16.567753031891328</c:v>
                </c:pt>
                <c:pt idx="6">
                  <c:v>30.809085167439918</c:v>
                </c:pt>
                <c:pt idx="7">
                  <c:v>6.2944218564931305</c:v>
                </c:pt>
                <c:pt idx="8">
                  <c:v>8.3543261815743506</c:v>
                </c:pt>
                <c:pt idx="9">
                  <c:v>7.5246085892830479</c:v>
                </c:pt>
                <c:pt idx="10">
                  <c:v>14.655629959732892</c:v>
                </c:pt>
                <c:pt idx="11">
                  <c:v>12.464508954759168</c:v>
                </c:pt>
                <c:pt idx="12">
                  <c:v>5.939038374686632</c:v>
                </c:pt>
                <c:pt idx="13">
                  <c:v>17.390342634499135</c:v>
                </c:pt>
                <c:pt idx="14">
                  <c:v>25.866530629805581</c:v>
                </c:pt>
                <c:pt idx="15">
                  <c:v>12.350853335410093</c:v>
                </c:pt>
                <c:pt idx="16">
                  <c:v>20.875909626497105</c:v>
                </c:pt>
                <c:pt idx="17">
                  <c:v>5.4427477388631331</c:v>
                </c:pt>
                <c:pt idx="18">
                  <c:v>28.070395966683947</c:v>
                </c:pt>
                <c:pt idx="19">
                  <c:v>14.928734910692185</c:v>
                </c:pt>
                <c:pt idx="20">
                  <c:v>20.172415235306119</c:v>
                </c:pt>
                <c:pt idx="21">
                  <c:v>17.977308167568253</c:v>
                </c:pt>
                <c:pt idx="22">
                  <c:v>26.934157137370534</c:v>
                </c:pt>
                <c:pt idx="23">
                  <c:v>18.507114639208879</c:v>
                </c:pt>
                <c:pt idx="24">
                  <c:v>35.351509552866986</c:v>
                </c:pt>
                <c:pt idx="25">
                  <c:v>44.95138681795936</c:v>
                </c:pt>
                <c:pt idx="26">
                  <c:v>54.796012345389897</c:v>
                </c:pt>
                <c:pt idx="27">
                  <c:v>22.724969479705408</c:v>
                </c:pt>
                <c:pt idx="28">
                  <c:v>21.014334010197018</c:v>
                </c:pt>
                <c:pt idx="29">
                  <c:v>59.559862909043261</c:v>
                </c:pt>
                <c:pt idx="30">
                  <c:v>80.007249588927721</c:v>
                </c:pt>
                <c:pt idx="31">
                  <c:v>0.60798318830984499</c:v>
                </c:pt>
                <c:pt idx="32">
                  <c:v>22.948504612772979</c:v>
                </c:pt>
                <c:pt idx="33">
                  <c:v>13.21953711084285</c:v>
                </c:pt>
                <c:pt idx="34">
                  <c:v>-16.557739979465453</c:v>
                </c:pt>
                <c:pt idx="35">
                  <c:v>1.4193340989880312</c:v>
                </c:pt>
                <c:pt idx="36">
                  <c:v>38.342461708592822</c:v>
                </c:pt>
                <c:pt idx="37">
                  <c:v>78.274055097392505</c:v>
                </c:pt>
                <c:pt idx="38">
                  <c:v>132.39194407205815</c:v>
                </c:pt>
                <c:pt idx="39">
                  <c:v>90.717297058017834</c:v>
                </c:pt>
                <c:pt idx="40">
                  <c:v>86.604768546883719</c:v>
                </c:pt>
                <c:pt idx="41">
                  <c:v>91.030863936223795</c:v>
                </c:pt>
                <c:pt idx="42">
                  <c:v>201.71101575798679</c:v>
                </c:pt>
                <c:pt idx="43">
                  <c:v>134.10727984817652</c:v>
                </c:pt>
                <c:pt idx="44">
                  <c:v>155.20157994507423</c:v>
                </c:pt>
                <c:pt idx="45">
                  <c:v>147.47525242220593</c:v>
                </c:pt>
                <c:pt idx="46">
                  <c:v>269.07611891093092</c:v>
                </c:pt>
                <c:pt idx="47">
                  <c:v>175.71210365001815</c:v>
                </c:pt>
                <c:pt idx="48">
                  <c:v>204.17633067045159</c:v>
                </c:pt>
                <c:pt idx="49">
                  <c:v>238.82295507876847</c:v>
                </c:pt>
                <c:pt idx="50">
                  <c:v>357.29683249724758</c:v>
                </c:pt>
                <c:pt idx="51">
                  <c:v>300.55684647074702</c:v>
                </c:pt>
                <c:pt idx="52">
                  <c:v>256.86601000460121</c:v>
                </c:pt>
                <c:pt idx="53">
                  <c:v>375.47646531234028</c:v>
                </c:pt>
                <c:pt idx="54">
                  <c:v>515.48217798642634</c:v>
                </c:pt>
                <c:pt idx="55">
                  <c:v>257.64701650165443</c:v>
                </c:pt>
                <c:pt idx="56">
                  <c:v>226.78763920675061</c:v>
                </c:pt>
                <c:pt idx="57">
                  <c:v>347.59408828894715</c:v>
                </c:pt>
                <c:pt idx="58">
                  <c:v>526.4618615882431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63584"/>
        <c:axId val="135006464"/>
      </c:lineChart>
      <c:catAx>
        <c:axId val="135363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35006464"/>
        <c:crosses val="autoZero"/>
        <c:auto val="1"/>
        <c:lblAlgn val="ctr"/>
        <c:lblOffset val="100"/>
        <c:noMultiLvlLbl val="0"/>
      </c:catAx>
      <c:valAx>
        <c:axId val="13500646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353635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8</xdr:row>
      <xdr:rowOff>95258</xdr:rowOff>
    </xdr:from>
    <xdr:to>
      <xdr:col>20</xdr:col>
      <xdr:colOff>222250</xdr:colOff>
      <xdr:row>29</xdr:row>
      <xdr:rowOff>21167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hatuna%20gigashvili/2014/prezentacia/&#4318;&#4320;&#4308;&#4310;&#4308;&#4316;&#4322;&#4304;&#4330;&#4312;&#4304;/sagareo%20seqtor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სავაჭრო ბრუნვა"/>
      <sheetName val="უცხოური ინვესტიციები"/>
      <sheetName val="ფულადი გზავნილები "/>
      <sheetName val="რეზერვები"/>
      <sheetName val="საგადამხდელო ბალანსი"/>
      <sheetName val="პირდაპირი უცხოური ივესტიციები"/>
      <sheetName val="ექს-იმპ სტრუქტურა -სავაჭრო პარტ"/>
      <sheetName val="ექს-იმპ სტრუქტურა სასაქონლო პრო"/>
      <sheetName val="საგარეო ვალი"/>
    </sheetNames>
    <sheetDataSet>
      <sheetData sheetId="0"/>
      <sheetData sheetId="1"/>
      <sheetData sheetId="2"/>
      <sheetData sheetId="3">
        <row r="4">
          <cell r="F4" t="str">
            <v>რეზერვი</v>
          </cell>
          <cell r="G4" t="str">
            <v>ჯერადი</v>
          </cell>
        </row>
        <row r="5">
          <cell r="C5" t="str">
            <v>2000 Q1</v>
          </cell>
          <cell r="F5">
            <v>125.08569483989599</v>
          </cell>
          <cell r="G5">
            <v>1.2790963997973552</v>
          </cell>
        </row>
        <row r="6">
          <cell r="C6" t="str">
            <v>2000 Q2</v>
          </cell>
          <cell r="F6">
            <v>112.67383030727004</v>
          </cell>
          <cell r="G6">
            <v>1.0940750054114716</v>
          </cell>
        </row>
        <row r="7">
          <cell r="C7" t="str">
            <v>2000 Q3</v>
          </cell>
          <cell r="F7">
            <v>124.16142571632653</v>
          </cell>
          <cell r="G7">
            <v>1.0794234113428771</v>
          </cell>
        </row>
        <row r="8">
          <cell r="C8" t="str">
            <v>2000 Q4</v>
          </cell>
          <cell r="F8">
            <v>112.3700696063291</v>
          </cell>
          <cell r="G8">
            <v>0.8975205331152456</v>
          </cell>
        </row>
        <row r="9">
          <cell r="C9" t="str">
            <v>2001 Q1</v>
          </cell>
          <cell r="F9">
            <v>119.58680795631099</v>
          </cell>
          <cell r="G9">
            <v>1.1420085529713107</v>
          </cell>
        </row>
        <row r="10">
          <cell r="C10" t="str">
            <v>2001 Q2</v>
          </cell>
          <cell r="F10">
            <v>120.53985063202936</v>
          </cell>
          <cell r="G10">
            <v>1.0148709277252159</v>
          </cell>
        </row>
        <row r="11">
          <cell r="C11" t="str">
            <v>2001 Q3</v>
          </cell>
          <cell r="F11">
            <v>132.44660043478896</v>
          </cell>
          <cell r="G11">
            <v>1.213008867336917</v>
          </cell>
        </row>
        <row r="12">
          <cell r="C12" t="str">
            <v>2001 Q4</v>
          </cell>
          <cell r="F12">
            <v>161.93930030970876</v>
          </cell>
          <cell r="G12">
            <v>1.49269941885363</v>
          </cell>
        </row>
        <row r="13">
          <cell r="C13" t="str">
            <v>2002 Q1</v>
          </cell>
          <cell r="F13">
            <v>148.93339912257338</v>
          </cell>
          <cell r="G13">
            <v>1.397668072802513</v>
          </cell>
        </row>
        <row r="14">
          <cell r="C14" t="str">
            <v>2002 Q2</v>
          </cell>
          <cell r="F14">
            <v>146.71706259086761</v>
          </cell>
          <cell r="G14">
            <v>1.1939183219176912</v>
          </cell>
        </row>
        <row r="15">
          <cell r="C15" t="str">
            <v>2002 Q3</v>
          </cell>
          <cell r="F15">
            <v>182.35649678505749</v>
          </cell>
          <cell r="G15">
            <v>1.4686148616777461</v>
          </cell>
        </row>
        <row r="16">
          <cell r="C16" t="str">
            <v>2002 Q4</v>
          </cell>
          <cell r="F16">
            <v>202.16739232918664</v>
          </cell>
          <cell r="G16">
            <v>1.5297881476970228</v>
          </cell>
        </row>
        <row r="17">
          <cell r="C17" t="str">
            <v>2003 Q1</v>
          </cell>
          <cell r="F17">
            <v>190.30112895882354</v>
          </cell>
          <cell r="G17">
            <v>1.5625356910731814</v>
          </cell>
        </row>
        <row r="18">
          <cell r="C18" t="str">
            <v>2003 Q2</v>
          </cell>
          <cell r="F18">
            <v>188.86832945308058</v>
          </cell>
          <cell r="G18">
            <v>1.3085420684460209</v>
          </cell>
        </row>
        <row r="19">
          <cell r="C19" t="str">
            <v>2003 Q3</v>
          </cell>
          <cell r="F19">
            <v>197.35874371164223</v>
          </cell>
          <cell r="G19">
            <v>1.1216538603013657</v>
          </cell>
        </row>
        <row r="20">
          <cell r="C20" t="str">
            <v>2003 Q4</v>
          </cell>
          <cell r="F20">
            <v>196.18776795180722</v>
          </cell>
          <cell r="G20">
            <v>1.089467217275466</v>
          </cell>
        </row>
        <row r="21">
          <cell r="C21" t="str">
            <v>2004 Q1</v>
          </cell>
          <cell r="F21">
            <v>212.51444350399004</v>
          </cell>
          <cell r="G21">
            <v>1.3740299389396922</v>
          </cell>
        </row>
        <row r="22">
          <cell r="C22" t="str">
            <v>2004 Q2</v>
          </cell>
          <cell r="F22">
            <v>276.24068303333337</v>
          </cell>
          <cell r="G22">
            <v>1.3916994125356543</v>
          </cell>
        </row>
        <row r="23">
          <cell r="C23" t="str">
            <v>2004 Q3</v>
          </cell>
          <cell r="F23">
            <v>365.24336707391296</v>
          </cell>
          <cell r="G23">
            <v>1.6490103655573174</v>
          </cell>
        </row>
        <row r="24">
          <cell r="C24" t="str">
            <v>2004 Q4</v>
          </cell>
          <cell r="F24">
            <v>386.63908571643839</v>
          </cell>
          <cell r="G24">
            <v>1.5078931031666125</v>
          </cell>
        </row>
        <row r="25">
          <cell r="C25" t="str">
            <v>2005 Q1</v>
          </cell>
          <cell r="F25">
            <v>384.36823152791709</v>
          </cell>
          <cell r="G25">
            <v>1.8632144453828836</v>
          </cell>
        </row>
        <row r="26">
          <cell r="C26" t="str">
            <v>2005 Q2</v>
          </cell>
          <cell r="F26">
            <v>442.63536278965523</v>
          </cell>
          <cell r="G26">
            <v>1.8156945766024608</v>
          </cell>
        </row>
        <row r="27">
          <cell r="C27" t="str">
            <v>2005 Q3</v>
          </cell>
          <cell r="F27">
            <v>450.57454871436533</v>
          </cell>
          <cell r="G27">
            <v>1.4797302322424006</v>
          </cell>
        </row>
        <row r="28">
          <cell r="C28" t="str">
            <v>2005 Q4</v>
          </cell>
          <cell r="F28">
            <v>478.64582351171543</v>
          </cell>
          <cell r="G28">
            <v>1.3622768099993026</v>
          </cell>
        </row>
        <row r="29">
          <cell r="C29" t="str">
            <v>2006 Q1</v>
          </cell>
          <cell r="F29">
            <v>483.45759405008209</v>
          </cell>
          <cell r="G29">
            <v>1.6496015058069555</v>
          </cell>
        </row>
        <row r="30">
          <cell r="C30" t="str">
            <v>2006 Q2</v>
          </cell>
          <cell r="F30">
            <v>546.89415523412299</v>
          </cell>
          <cell r="G30">
            <v>1.4860097578155951</v>
          </cell>
        </row>
        <row r="31">
          <cell r="C31" t="str">
            <v>2006 Q3</v>
          </cell>
          <cell r="F31">
            <v>630.47222913778808</v>
          </cell>
          <cell r="G31">
            <v>1.5424394229347713</v>
          </cell>
        </row>
        <row r="32">
          <cell r="C32" t="str">
            <v>2006 Q4</v>
          </cell>
          <cell r="F32">
            <v>930.8333929932885</v>
          </cell>
          <cell r="G32">
            <v>2.3201619404663001</v>
          </cell>
        </row>
        <row r="33">
          <cell r="C33" t="str">
            <v>2007 Q1</v>
          </cell>
          <cell r="F33">
            <v>1018.9706383705883</v>
          </cell>
          <cell r="G33">
            <v>2.6037059888596068</v>
          </cell>
        </row>
        <row r="34">
          <cell r="C34" t="str">
            <v>2007 Q2</v>
          </cell>
          <cell r="F34">
            <v>1220.7294868377248</v>
          </cell>
          <cell r="G34">
            <v>2.7728605276697813</v>
          </cell>
        </row>
        <row r="35">
          <cell r="C35" t="str">
            <v>2007 Q3</v>
          </cell>
          <cell r="F35">
            <v>1469.799646717129</v>
          </cell>
          <cell r="G35">
            <v>2.9627442763546536</v>
          </cell>
        </row>
        <row r="36">
          <cell r="C36" t="str">
            <v>2007 Q4</v>
          </cell>
          <cell r="F36">
            <v>1361.1399403110076</v>
          </cell>
          <cell r="G36">
            <v>2.1114289580559285</v>
          </cell>
        </row>
        <row r="37">
          <cell r="C37" t="str">
            <v>2008 Q1</v>
          </cell>
          <cell r="F37">
            <v>1421.9199898102981</v>
          </cell>
          <cell r="G37">
            <v>2.527093424925003</v>
          </cell>
        </row>
        <row r="38">
          <cell r="C38" t="str">
            <v>2008 Q2</v>
          </cell>
          <cell r="F38">
            <v>1526.1346436753172</v>
          </cell>
          <cell r="G38">
            <v>2.1859684775126222</v>
          </cell>
        </row>
        <row r="39">
          <cell r="C39" t="str">
            <v>2008 Q3</v>
          </cell>
          <cell r="F39">
            <v>1373.3301528049822</v>
          </cell>
          <cell r="G39">
            <v>2.1102805206732227</v>
          </cell>
        </row>
        <row r="40">
          <cell r="C40" t="str">
            <v>2008 Q4</v>
          </cell>
          <cell r="F40">
            <v>1480.1575631799039</v>
          </cell>
          <cell r="G40">
            <v>2.5104502327717246</v>
          </cell>
        </row>
        <row r="41">
          <cell r="C41" t="str">
            <v>2009 Q1</v>
          </cell>
          <cell r="F41">
            <v>1493.1080580293412</v>
          </cell>
          <cell r="G41">
            <v>3.7559936353313996</v>
          </cell>
        </row>
        <row r="42">
          <cell r="C42" t="str">
            <v>2009 Q2</v>
          </cell>
          <cell r="F42">
            <v>1518.2037025400625</v>
          </cell>
          <cell r="G42">
            <v>3.685421897262172</v>
          </cell>
        </row>
        <row r="43">
          <cell r="C43" t="str">
            <v>2009 Q3</v>
          </cell>
          <cell r="F43">
            <v>2009.9555894102295</v>
          </cell>
          <cell r="G43">
            <v>4.5021960500831764</v>
          </cell>
        </row>
        <row r="44">
          <cell r="C44" t="str">
            <v>2009 Q4</v>
          </cell>
          <cell r="F44">
            <v>2110.413478816004</v>
          </cell>
          <cell r="G44">
            <v>4.2219669642161648</v>
          </cell>
        </row>
        <row r="45">
          <cell r="C45" t="str">
            <v>2010 Q1</v>
          </cell>
          <cell r="F45">
            <v>2199.2341437067334</v>
          </cell>
          <cell r="G45">
            <v>5.1826714704222265</v>
          </cell>
        </row>
        <row r="46">
          <cell r="C46" t="str">
            <v>2010 Q2</v>
          </cell>
          <cell r="F46">
            <v>1864.4088699619351</v>
          </cell>
          <cell r="G46">
            <v>3.7456700892611798</v>
          </cell>
        </row>
        <row r="47">
          <cell r="C47" t="str">
            <v>2010 Q3</v>
          </cell>
          <cell r="F47">
            <v>2110.2405157640387</v>
          </cell>
          <cell r="G47">
            <v>4.1197406921949193</v>
          </cell>
        </row>
        <row r="48">
          <cell r="C48" t="str">
            <v>2010 Q4</v>
          </cell>
          <cell r="F48">
            <v>2263.9310029392714</v>
          </cell>
          <cell r="G48">
            <v>3.7019946072197443</v>
          </cell>
        </row>
        <row r="49">
          <cell r="C49" t="str">
            <v>2011 Q1</v>
          </cell>
          <cell r="F49">
            <v>2717.7012598414331</v>
          </cell>
          <cell r="G49">
            <v>4.9751559586825884</v>
          </cell>
        </row>
        <row r="50">
          <cell r="C50" t="str">
            <v>2011 Q2</v>
          </cell>
          <cell r="F50">
            <v>2759.2537927394233</v>
          </cell>
          <cell r="G50">
            <v>4.3288228317860513</v>
          </cell>
        </row>
        <row r="51">
          <cell r="C51" t="str">
            <v>2011 Q3</v>
          </cell>
          <cell r="F51">
            <v>2755.2117676429257</v>
          </cell>
          <cell r="G51">
            <v>3.9186147843689469</v>
          </cell>
        </row>
        <row r="52">
          <cell r="C52" t="str">
            <v>2011Q4</v>
          </cell>
          <cell r="F52">
            <v>2818.2592680307193</v>
          </cell>
          <cell r="G52">
            <v>3.6000602389144003</v>
          </cell>
        </row>
        <row r="53">
          <cell r="C53" t="str">
            <v>2012Q1</v>
          </cell>
          <cell r="F53">
            <v>2816.704828600602</v>
          </cell>
          <cell r="G53">
            <v>4.2746940060493168</v>
          </cell>
        </row>
        <row r="54">
          <cell r="C54" t="str">
            <v>2012Q2</v>
          </cell>
          <cell r="F54">
            <v>2780.985068705093</v>
          </cell>
          <cell r="G54">
            <v>3.5891612656844067</v>
          </cell>
        </row>
        <row r="55">
          <cell r="C55" t="str">
            <v>2012Q3</v>
          </cell>
          <cell r="F55">
            <v>2914.658817144983</v>
          </cell>
          <cell r="G55">
            <v>3.4834003066511241</v>
          </cell>
        </row>
        <row r="56">
          <cell r="C56" t="str">
            <v>2012Q4</v>
          </cell>
          <cell r="F56">
            <v>2872.9740072534796</v>
          </cell>
          <cell r="G56">
            <v>3.6722663549702155</v>
          </cell>
        </row>
        <row r="57">
          <cell r="C57" t="str">
            <v>2013Q1</v>
          </cell>
          <cell r="F57">
            <v>2941.281373993796</v>
          </cell>
          <cell r="G57">
            <v>4.64050673540119</v>
          </cell>
        </row>
        <row r="58">
          <cell r="C58" t="str">
            <v>2013Q2</v>
          </cell>
          <cell r="F58">
            <v>2981.6965719834875</v>
          </cell>
          <cell r="G58">
            <v>4.0308992111606248</v>
          </cell>
        </row>
        <row r="59">
          <cell r="C59" t="str">
            <v>2013Q3</v>
          </cell>
          <cell r="F59">
            <v>3074.5144032913327</v>
          </cell>
          <cell r="G59">
            <v>3.7434026416602926</v>
          </cell>
        </row>
        <row r="60">
          <cell r="C60" t="str">
            <v>2013Q4</v>
          </cell>
          <cell r="F60">
            <v>2823.4223102112537</v>
          </cell>
          <cell r="G60">
            <v>3.1211559620157279</v>
          </cell>
        </row>
        <row r="61">
          <cell r="C61" t="str">
            <v>2014Q1</v>
          </cell>
          <cell r="F61">
            <v>2598.6114889874457</v>
          </cell>
          <cell r="G61">
            <v>3.5345029179586316</v>
          </cell>
        </row>
        <row r="62">
          <cell r="C62" t="str">
            <v>2014Q2</v>
          </cell>
          <cell r="F62">
            <v>2498.1414550504605</v>
          </cell>
          <cell r="G62">
            <v>3.0367883352182519</v>
          </cell>
        </row>
        <row r="63">
          <cell r="C63" t="str">
            <v>2014Q3</v>
          </cell>
          <cell r="F63">
            <v>2701.1615769932155</v>
          </cell>
          <cell r="G63">
            <v>3.1467475189364449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7"/>
  <sheetViews>
    <sheetView topLeftCell="B1" zoomScale="90" zoomScaleNormal="90" workbookViewId="0">
      <selection activeCell="K32" sqref="K32"/>
    </sheetView>
  </sheetViews>
  <sheetFormatPr defaultRowHeight="15"/>
  <cols>
    <col min="3" max="3" width="12.7109375" customWidth="1"/>
    <col min="4" max="4" width="10.7109375" customWidth="1"/>
    <col min="5" max="5" width="12.140625" bestFit="1" customWidth="1"/>
    <col min="6" max="6" width="10.140625" customWidth="1"/>
    <col min="7" max="8" width="10.42578125" customWidth="1"/>
    <col min="9" max="9" width="11.85546875" customWidth="1"/>
    <col min="10" max="10" width="12.42578125" customWidth="1"/>
    <col min="11" max="11" width="12" customWidth="1"/>
    <col min="12" max="12" width="11" customWidth="1"/>
    <col min="13" max="13" width="10.7109375" customWidth="1"/>
  </cols>
  <sheetData>
    <row r="2" spans="1:24">
      <c r="B2" s="109" t="s">
        <v>27</v>
      </c>
      <c r="C2" s="109"/>
      <c r="D2" s="109"/>
      <c r="E2" s="109"/>
      <c r="F2" s="109"/>
      <c r="G2" s="109"/>
      <c r="H2" s="109"/>
      <c r="I2" s="109"/>
    </row>
    <row r="4" spans="1:24">
      <c r="B4" s="2"/>
      <c r="C4" s="110" t="s">
        <v>24</v>
      </c>
      <c r="D4" s="110"/>
      <c r="E4" s="110"/>
      <c r="F4" s="110" t="s">
        <v>25</v>
      </c>
      <c r="G4" s="110"/>
      <c r="H4" s="110"/>
      <c r="I4" s="111" t="s">
        <v>0</v>
      </c>
      <c r="J4" s="27"/>
      <c r="K4" s="27"/>
      <c r="L4" s="1"/>
      <c r="V4" s="27"/>
      <c r="W4" s="27"/>
      <c r="X4" s="27"/>
    </row>
    <row r="5" spans="1:24" ht="35.25" customHeight="1">
      <c r="B5" s="2"/>
      <c r="C5" s="81" t="s">
        <v>18</v>
      </c>
      <c r="D5" s="81" t="s">
        <v>1</v>
      </c>
      <c r="E5" s="81" t="s">
        <v>26</v>
      </c>
      <c r="F5" s="81" t="s">
        <v>18</v>
      </c>
      <c r="G5" s="81" t="s">
        <v>1</v>
      </c>
      <c r="H5" s="81" t="s">
        <v>26</v>
      </c>
      <c r="I5" s="11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V5" s="27"/>
      <c r="W5" s="27"/>
      <c r="X5" s="27"/>
    </row>
    <row r="6" spans="1:24">
      <c r="B6" s="79">
        <v>2000</v>
      </c>
      <c r="C6" s="52">
        <v>499.20715359000002</v>
      </c>
      <c r="D6" s="24">
        <v>1027.8357592824</v>
      </c>
      <c r="E6" s="24">
        <f>C6-D6</f>
        <v>-528.62860569240001</v>
      </c>
      <c r="F6" s="24">
        <v>359.97393463396924</v>
      </c>
      <c r="G6" s="24">
        <v>295.17610407952458</v>
      </c>
      <c r="H6" s="24">
        <f>F6-G6</f>
        <v>64.797830554444658</v>
      </c>
      <c r="I6" s="25">
        <f>E6+H6</f>
        <v>-463.83077513795536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  <c r="X6" s="27"/>
    </row>
    <row r="7" spans="1:24">
      <c r="B7" s="79">
        <v>2001</v>
      </c>
      <c r="C7" s="52">
        <v>507.0567509039999</v>
      </c>
      <c r="D7" s="24">
        <v>1013.8710057361499</v>
      </c>
      <c r="E7" s="24">
        <f t="shared" ref="E7:E19" si="0">C7-D7</f>
        <v>-506.81425483214997</v>
      </c>
      <c r="F7" s="24">
        <v>369.79972170626115</v>
      </c>
      <c r="G7" s="24">
        <v>309.62645734225674</v>
      </c>
      <c r="H7" s="24">
        <f t="shared" ref="H7:H19" si="1">F7-G7</f>
        <v>60.17326436400441</v>
      </c>
      <c r="I7" s="25">
        <f t="shared" ref="I7:I18" si="2">E7+H7</f>
        <v>-446.64099046814556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7"/>
    </row>
    <row r="8" spans="1:24">
      <c r="B8" s="79">
        <v>2002</v>
      </c>
      <c r="C8" s="52">
        <v>603.33388045000004</v>
      </c>
      <c r="D8" s="24">
        <v>1092.5252002999998</v>
      </c>
      <c r="E8" s="24">
        <f t="shared" si="0"/>
        <v>-489.19131984999979</v>
      </c>
      <c r="F8" s="24">
        <v>407.77906399434517</v>
      </c>
      <c r="G8" s="24">
        <v>364.77999030899571</v>
      </c>
      <c r="H8" s="24">
        <f t="shared" si="1"/>
        <v>42.999073685349458</v>
      </c>
      <c r="I8" s="25">
        <f t="shared" si="2"/>
        <v>-446.19224616465033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7"/>
    </row>
    <row r="9" spans="1:24">
      <c r="B9" s="79">
        <v>2003</v>
      </c>
      <c r="C9" s="52">
        <v>830.55511807898711</v>
      </c>
      <c r="D9" s="24">
        <v>1469.1687624399997</v>
      </c>
      <c r="E9" s="24">
        <f t="shared" si="0"/>
        <v>-638.61364436101258</v>
      </c>
      <c r="F9" s="24">
        <v>458.84303354314386</v>
      </c>
      <c r="G9" s="24">
        <v>397.29626856874251</v>
      </c>
      <c r="H9" s="24">
        <f t="shared" si="1"/>
        <v>61.546764974401356</v>
      </c>
      <c r="I9" s="25">
        <f t="shared" si="2"/>
        <v>-577.06687938661116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7"/>
    </row>
    <row r="10" spans="1:24">
      <c r="B10" s="79">
        <v>2004</v>
      </c>
      <c r="C10" s="52">
        <v>1092.1114172023454</v>
      </c>
      <c r="D10" s="24">
        <v>2007.7336828679674</v>
      </c>
      <c r="E10" s="24">
        <f t="shared" si="0"/>
        <v>-915.62226566562208</v>
      </c>
      <c r="F10" s="24">
        <v>554.76203276749584</v>
      </c>
      <c r="G10" s="24">
        <v>485.44424452475954</v>
      </c>
      <c r="H10" s="24">
        <f t="shared" si="1"/>
        <v>69.317788242736299</v>
      </c>
      <c r="I10" s="25">
        <f t="shared" si="2"/>
        <v>-846.30447742288584</v>
      </c>
    </row>
    <row r="11" spans="1:24">
      <c r="A11" s="27"/>
      <c r="B11" s="79">
        <v>2005</v>
      </c>
      <c r="C11" s="52">
        <v>1472.4372680211104</v>
      </c>
      <c r="D11" s="24">
        <v>2686.3406505853068</v>
      </c>
      <c r="E11" s="24">
        <f t="shared" si="0"/>
        <v>-1213.9033825641964</v>
      </c>
      <c r="F11" s="24">
        <v>715.04340448133951</v>
      </c>
      <c r="G11" s="24">
        <v>631.45240930188572</v>
      </c>
      <c r="H11" s="24">
        <f t="shared" si="1"/>
        <v>83.590995179453785</v>
      </c>
      <c r="I11" s="25">
        <f t="shared" si="2"/>
        <v>-1130.3123873847426</v>
      </c>
      <c r="J11" s="27"/>
      <c r="K11" s="27"/>
    </row>
    <row r="12" spans="1:24">
      <c r="A12" s="27"/>
      <c r="B12" s="79">
        <v>2006</v>
      </c>
      <c r="C12" s="52">
        <v>1666.5259475635069</v>
      </c>
      <c r="D12" s="24">
        <v>3685.8802274261575</v>
      </c>
      <c r="E12" s="24">
        <f t="shared" si="0"/>
        <v>-2019.3542798626506</v>
      </c>
      <c r="F12" s="24">
        <v>885.08581340429214</v>
      </c>
      <c r="G12" s="24">
        <v>727.26193520837046</v>
      </c>
      <c r="H12" s="24">
        <f t="shared" si="1"/>
        <v>157.82387819592168</v>
      </c>
      <c r="I12" s="25">
        <f t="shared" si="2"/>
        <v>-1861.5304016667289</v>
      </c>
      <c r="J12" s="27"/>
      <c r="K12" s="27"/>
    </row>
    <row r="13" spans="1:24">
      <c r="A13" s="27"/>
      <c r="B13" s="79">
        <v>2007</v>
      </c>
      <c r="C13" s="52">
        <v>2088.2848205460591</v>
      </c>
      <c r="D13" s="24">
        <v>4984.1099838404598</v>
      </c>
      <c r="E13" s="24">
        <f t="shared" si="0"/>
        <v>-2895.8251632944007</v>
      </c>
      <c r="F13" s="24">
        <v>1094.1094273678436</v>
      </c>
      <c r="G13" s="24">
        <v>932.91999767136576</v>
      </c>
      <c r="H13" s="24">
        <f t="shared" si="1"/>
        <v>161.18942969647787</v>
      </c>
      <c r="I13" s="25">
        <f t="shared" si="2"/>
        <v>-2734.6357335979228</v>
      </c>
      <c r="J13" s="27"/>
      <c r="K13" s="27"/>
    </row>
    <row r="14" spans="1:24">
      <c r="A14" s="27"/>
      <c r="B14" s="79">
        <v>2008</v>
      </c>
      <c r="C14" s="52">
        <v>2427.9793646272378</v>
      </c>
      <c r="D14" s="24">
        <v>6264.1749666898659</v>
      </c>
      <c r="E14" s="24">
        <f t="shared" si="0"/>
        <v>-3836.195602062628</v>
      </c>
      <c r="F14" s="24">
        <v>1260.4539937358468</v>
      </c>
      <c r="G14" s="24">
        <v>1239.4243578927085</v>
      </c>
      <c r="H14" s="24">
        <f t="shared" si="1"/>
        <v>21.029635843138294</v>
      </c>
      <c r="I14" s="25">
        <f t="shared" si="2"/>
        <v>-3815.1659662194897</v>
      </c>
      <c r="J14" s="27"/>
      <c r="K14" s="27"/>
    </row>
    <row r="15" spans="1:24">
      <c r="A15" s="27"/>
      <c r="B15" s="79">
        <v>2009</v>
      </c>
      <c r="C15" s="52">
        <v>1893.6023605627336</v>
      </c>
      <c r="D15" s="24">
        <v>4293.4540543621533</v>
      </c>
      <c r="E15" s="24">
        <f t="shared" si="0"/>
        <v>-2399.85169379942</v>
      </c>
      <c r="F15" s="24">
        <v>1313.6090497578905</v>
      </c>
      <c r="G15" s="24">
        <v>973.88329182182929</v>
      </c>
      <c r="H15" s="24">
        <f t="shared" si="1"/>
        <v>339.7257579360612</v>
      </c>
      <c r="I15" s="25">
        <f t="shared" si="2"/>
        <v>-2060.1259358633588</v>
      </c>
      <c r="J15" s="3"/>
      <c r="K15" s="27"/>
    </row>
    <row r="16" spans="1:24">
      <c r="A16" s="27"/>
      <c r="B16" s="79">
        <v>2010</v>
      </c>
      <c r="C16" s="52">
        <v>2462.2015733105904</v>
      </c>
      <c r="D16" s="24">
        <v>5052.2754621711592</v>
      </c>
      <c r="E16" s="24">
        <f t="shared" si="0"/>
        <v>-2590.0738888605688</v>
      </c>
      <c r="F16" s="24">
        <v>1598.7712545500838</v>
      </c>
      <c r="G16" s="24">
        <v>1085.3173264608129</v>
      </c>
      <c r="H16" s="24">
        <f t="shared" si="1"/>
        <v>513.4539280892709</v>
      </c>
      <c r="I16" s="25">
        <f t="shared" si="2"/>
        <v>-2076.6199607712979</v>
      </c>
      <c r="J16" s="4"/>
      <c r="K16" s="27"/>
    </row>
    <row r="17" spans="1:11">
      <c r="A17" s="27"/>
      <c r="B17" s="79">
        <v>2011</v>
      </c>
      <c r="C17" s="52">
        <v>3254.4922833174746</v>
      </c>
      <c r="D17" s="24">
        <v>6748.3101276754833</v>
      </c>
      <c r="E17" s="24">
        <f t="shared" si="0"/>
        <v>-3493.8178443580086</v>
      </c>
      <c r="F17" s="24">
        <v>2008.1573498886369</v>
      </c>
      <c r="G17" s="24">
        <v>1260.6922949604075</v>
      </c>
      <c r="H17" s="24">
        <f t="shared" si="1"/>
        <v>747.46505492822939</v>
      </c>
      <c r="I17" s="25">
        <f t="shared" si="2"/>
        <v>-2746.3527894297795</v>
      </c>
      <c r="J17" s="3"/>
      <c r="K17" s="27"/>
    </row>
    <row r="18" spans="1:11">
      <c r="A18" s="27"/>
      <c r="B18" s="79">
        <v>2012</v>
      </c>
      <c r="C18" s="52">
        <v>3502.3193678474649</v>
      </c>
      <c r="D18" s="24">
        <v>7718.3225242122353</v>
      </c>
      <c r="E18" s="24">
        <f t="shared" si="0"/>
        <v>-4216.0031563647699</v>
      </c>
      <c r="F18" s="24">
        <v>2543.6624386761059</v>
      </c>
      <c r="G18" s="24">
        <v>1442.8094739588914</v>
      </c>
      <c r="H18" s="24">
        <f t="shared" si="1"/>
        <v>1100.8529647172145</v>
      </c>
      <c r="I18" s="25">
        <f t="shared" si="2"/>
        <v>-3115.1501916475554</v>
      </c>
      <c r="J18" s="3"/>
      <c r="K18" s="27"/>
    </row>
    <row r="19" spans="1:11">
      <c r="A19" s="27"/>
      <c r="B19" s="57">
        <v>2013</v>
      </c>
      <c r="C19" s="52">
        <v>4245.7622008228254</v>
      </c>
      <c r="D19" s="24">
        <v>7738.3958000117182</v>
      </c>
      <c r="E19" s="24">
        <f t="shared" si="0"/>
        <v>-3492.6335991888927</v>
      </c>
      <c r="F19" s="24">
        <v>2964.0329421033489</v>
      </c>
      <c r="G19" s="24">
        <v>1558.5612722983262</v>
      </c>
      <c r="H19" s="24">
        <f t="shared" si="1"/>
        <v>1405.4716698050227</v>
      </c>
      <c r="I19" s="25">
        <f>E19+H19</f>
        <v>-2087.1619293838703</v>
      </c>
      <c r="J19" s="27"/>
      <c r="K19" s="27"/>
    </row>
    <row r="20" spans="1:11">
      <c r="A20" s="27"/>
      <c r="B20" s="105"/>
      <c r="C20" s="106"/>
      <c r="D20" s="107"/>
      <c r="E20" s="107"/>
      <c r="F20" s="107"/>
      <c r="G20" s="107"/>
      <c r="H20" s="107"/>
      <c r="I20" s="108"/>
      <c r="J20" s="27"/>
      <c r="K20" s="27"/>
    </row>
    <row r="21" spans="1:11" ht="14.25" customHeight="1">
      <c r="A21" s="27"/>
      <c r="D21" s="65"/>
      <c r="J21" s="27"/>
      <c r="K21" s="27"/>
    </row>
    <row r="22" spans="1:11">
      <c r="A22" s="27"/>
      <c r="D22" s="66"/>
      <c r="E22" s="66"/>
      <c r="J22" s="27"/>
      <c r="K22" s="27"/>
    </row>
    <row r="23" spans="1:11">
      <c r="A23" s="27"/>
      <c r="D23" s="66"/>
      <c r="J23" s="27"/>
      <c r="K23" s="27"/>
    </row>
    <row r="24" spans="1:11">
      <c r="D24" s="66"/>
    </row>
    <row r="25" spans="1:11">
      <c r="D25" s="66"/>
    </row>
    <row r="26" spans="1:11">
      <c r="D26" s="66"/>
    </row>
    <row r="27" spans="1:11">
      <c r="D27" s="66"/>
    </row>
    <row r="28" spans="1:11">
      <c r="D28" s="66"/>
      <c r="K28" s="6"/>
    </row>
    <row r="29" spans="1:11">
      <c r="D29" s="66"/>
    </row>
    <row r="30" spans="1:11">
      <c r="D30" s="66"/>
    </row>
    <row r="31" spans="1:11">
      <c r="D31" s="66"/>
    </row>
    <row r="32" spans="1:11">
      <c r="D32" s="66"/>
    </row>
    <row r="33" spans="4:12">
      <c r="D33" s="66"/>
    </row>
    <row r="34" spans="4:12" ht="31.5" customHeight="1">
      <c r="D34" s="66"/>
      <c r="J34" s="30"/>
      <c r="K34" s="31"/>
      <c r="L34" s="31"/>
    </row>
    <row r="35" spans="4:12" ht="15.75">
      <c r="D35" s="66"/>
      <c r="J35" s="32"/>
      <c r="K35" s="32"/>
      <c r="L35" s="32"/>
    </row>
    <row r="36" spans="4:12" ht="15.75">
      <c r="J36" s="32"/>
      <c r="K36" s="32"/>
      <c r="L36" s="32"/>
    </row>
    <row r="37" spans="4:12" ht="15.75">
      <c r="J37" s="32"/>
      <c r="K37" s="32"/>
      <c r="L37" s="32"/>
    </row>
    <row r="38" spans="4:12" ht="15.75">
      <c r="J38" s="32"/>
      <c r="K38" s="32"/>
      <c r="L38" s="32"/>
    </row>
    <row r="39" spans="4:12" ht="15.75">
      <c r="J39" s="32"/>
      <c r="K39" s="32"/>
      <c r="L39" s="32"/>
    </row>
    <row r="40" spans="4:12" ht="15.75">
      <c r="J40" s="32"/>
      <c r="K40" s="32"/>
      <c r="L40" s="32"/>
    </row>
    <row r="41" spans="4:12" ht="15.75">
      <c r="J41" s="32"/>
      <c r="K41" s="32"/>
      <c r="L41" s="32"/>
    </row>
    <row r="42" spans="4:12" ht="15.75">
      <c r="J42" s="32"/>
      <c r="K42" s="32"/>
      <c r="L42" s="32"/>
    </row>
    <row r="43" spans="4:12" ht="15.75">
      <c r="J43" s="32"/>
      <c r="K43" s="32"/>
      <c r="L43" s="32"/>
    </row>
    <row r="44" spans="4:12" ht="15.75">
      <c r="J44" s="32"/>
      <c r="K44" s="32"/>
      <c r="L44" s="32"/>
    </row>
    <row r="45" spans="4:12" ht="15.75">
      <c r="J45" s="32"/>
      <c r="K45" s="32"/>
      <c r="L45" s="32"/>
    </row>
    <row r="46" spans="4:12" ht="15.75">
      <c r="J46" s="32"/>
      <c r="K46" s="32"/>
      <c r="L46" s="32"/>
    </row>
    <row r="47" spans="4:12" ht="15.75">
      <c r="J47" s="32"/>
      <c r="K47" s="32"/>
      <c r="L47" s="32"/>
    </row>
    <row r="48" spans="4:12" ht="15.75">
      <c r="J48" s="32"/>
      <c r="K48" s="32"/>
      <c r="L48" s="32"/>
    </row>
    <row r="51" spans="10:15">
      <c r="J51" s="26"/>
      <c r="K51" s="26"/>
      <c r="L51" s="26"/>
      <c r="M51" s="26"/>
      <c r="N51" s="26"/>
      <c r="O51" s="26"/>
    </row>
    <row r="52" spans="10:15">
      <c r="J52" s="26"/>
      <c r="K52" s="26"/>
      <c r="L52" s="26"/>
      <c r="M52" s="26"/>
      <c r="N52" s="26"/>
      <c r="O52" s="26"/>
    </row>
    <row r="53" spans="10:15">
      <c r="J53" s="26"/>
      <c r="K53" s="26"/>
      <c r="L53" s="26"/>
      <c r="M53" s="26"/>
      <c r="N53" s="26"/>
      <c r="O53" s="26"/>
    </row>
    <row r="54" spans="10:15">
      <c r="J54" s="26"/>
      <c r="K54" s="26"/>
      <c r="L54" s="26"/>
      <c r="M54" s="26"/>
      <c r="N54" s="26"/>
      <c r="O54" s="26"/>
    </row>
    <row r="55" spans="10:15">
      <c r="J55" s="26"/>
      <c r="K55" s="26"/>
      <c r="L55" s="26"/>
      <c r="M55" s="26"/>
      <c r="N55" s="26"/>
      <c r="O55" s="26"/>
    </row>
    <row r="56" spans="10:15">
      <c r="J56" s="26"/>
      <c r="K56" s="26"/>
      <c r="L56" s="26"/>
      <c r="M56" s="26"/>
      <c r="N56" s="26"/>
      <c r="O56" s="26"/>
    </row>
    <row r="57" spans="10:15">
      <c r="J57" s="26"/>
      <c r="K57" s="26"/>
      <c r="L57" s="26"/>
      <c r="M57" s="26"/>
      <c r="N57" s="26"/>
      <c r="O57" s="26"/>
    </row>
  </sheetData>
  <mergeCells count="4">
    <mergeCell ref="B2:I2"/>
    <mergeCell ref="C4:E4"/>
    <mergeCell ref="F4:H4"/>
    <mergeCell ref="I4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4"/>
  <sheetViews>
    <sheetView zoomScale="90" zoomScaleNormal="9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I73" sqref="I73"/>
    </sheetView>
  </sheetViews>
  <sheetFormatPr defaultRowHeight="15"/>
  <cols>
    <col min="2" max="2" width="11.7109375" style="67" customWidth="1"/>
    <col min="3" max="8" width="13.5703125" customWidth="1"/>
    <col min="9" max="9" width="11.85546875" customWidth="1"/>
    <col min="10" max="10" width="12.42578125" customWidth="1"/>
    <col min="11" max="11" width="12" customWidth="1"/>
    <col min="12" max="12" width="11" customWidth="1"/>
    <col min="13" max="13" width="10.7109375" customWidth="1"/>
  </cols>
  <sheetData>
    <row r="2" spans="1:24">
      <c r="B2" s="109" t="s">
        <v>27</v>
      </c>
      <c r="C2" s="109"/>
      <c r="D2" s="109"/>
      <c r="E2" s="109"/>
      <c r="F2" s="109"/>
      <c r="G2" s="109"/>
      <c r="H2" s="109"/>
      <c r="I2" s="109"/>
    </row>
    <row r="4" spans="1:24" ht="20.25" customHeight="1">
      <c r="B4" s="7"/>
      <c r="C4" s="112" t="s">
        <v>24</v>
      </c>
      <c r="D4" s="112"/>
      <c r="E4" s="112"/>
      <c r="F4" s="112" t="s">
        <v>25</v>
      </c>
      <c r="G4" s="112"/>
      <c r="H4" s="112"/>
      <c r="I4" s="111" t="s">
        <v>0</v>
      </c>
      <c r="J4" s="27"/>
      <c r="K4" s="27"/>
      <c r="L4" s="1"/>
      <c r="M4" s="58"/>
      <c r="V4" s="27"/>
      <c r="W4" s="27"/>
      <c r="X4" s="27"/>
    </row>
    <row r="5" spans="1:24" ht="33" customHeight="1">
      <c r="B5" s="7"/>
      <c r="C5" s="61" t="s">
        <v>18</v>
      </c>
      <c r="D5" s="61" t="s">
        <v>1</v>
      </c>
      <c r="E5" s="61" t="s">
        <v>26</v>
      </c>
      <c r="F5" s="61" t="s">
        <v>18</v>
      </c>
      <c r="G5" s="61" t="s">
        <v>1</v>
      </c>
      <c r="H5" s="61" t="s">
        <v>26</v>
      </c>
      <c r="I5" s="111"/>
      <c r="J5" s="27"/>
      <c r="K5" s="27"/>
      <c r="L5" s="27"/>
      <c r="M5" s="58"/>
      <c r="N5" s="27"/>
      <c r="O5" s="27"/>
      <c r="P5" s="27"/>
      <c r="Q5" s="27"/>
      <c r="R5" s="27"/>
      <c r="S5" s="27"/>
      <c r="T5" s="27"/>
      <c r="V5" s="27"/>
      <c r="W5" s="27"/>
      <c r="X5" s="27"/>
    </row>
    <row r="6" spans="1:24">
      <c r="B6" s="57" t="s">
        <v>56</v>
      </c>
      <c r="C6" s="52">
        <v>99.761639199999976</v>
      </c>
      <c r="D6" s="52">
        <v>226.42925579500002</v>
      </c>
      <c r="E6" s="104">
        <f>C6-D6</f>
        <v>-126.66761659500004</v>
      </c>
      <c r="F6" s="52">
        <v>81.987666996042435</v>
      </c>
      <c r="G6" s="52">
        <v>66.947447148686791</v>
      </c>
      <c r="H6" s="69">
        <f>F6-G6</f>
        <v>15.040219847355644</v>
      </c>
      <c r="I6" s="25">
        <f>E6+H6</f>
        <v>-111.6273967476444</v>
      </c>
      <c r="J6" s="80"/>
      <c r="K6" s="80"/>
      <c r="L6" s="27"/>
      <c r="M6" s="58"/>
      <c r="N6" s="27"/>
      <c r="O6" s="27"/>
      <c r="P6" s="27"/>
      <c r="Q6" s="27"/>
      <c r="R6" s="27"/>
      <c r="S6" s="27"/>
      <c r="T6" s="27"/>
      <c r="U6" s="27"/>
      <c r="V6" s="27"/>
      <c r="W6" s="28"/>
      <c r="X6" s="27"/>
    </row>
    <row r="7" spans="1:24">
      <c r="B7" s="57" t="s">
        <v>57</v>
      </c>
      <c r="C7" s="52">
        <v>129.08263440000002</v>
      </c>
      <c r="D7" s="52">
        <v>236.66664305400002</v>
      </c>
      <c r="E7" s="104">
        <f t="shared" ref="E7:E64" si="0">C7-D7</f>
        <v>-107.584008654</v>
      </c>
      <c r="F7" s="52">
        <v>92.24953415488234</v>
      </c>
      <c r="G7" s="52">
        <v>72.28977149701447</v>
      </c>
      <c r="H7" s="69">
        <f t="shared" ref="H7:H64" si="1">F7-G7</f>
        <v>19.95976265786787</v>
      </c>
      <c r="I7" s="25">
        <f t="shared" ref="I7:I64" si="2">E7+H7</f>
        <v>-87.624245996132132</v>
      </c>
      <c r="J7" s="29"/>
      <c r="K7" s="29"/>
      <c r="L7" s="29"/>
      <c r="M7" s="58"/>
      <c r="N7" s="29"/>
      <c r="O7" s="29"/>
      <c r="P7" s="29"/>
      <c r="Q7" s="29"/>
      <c r="R7" s="29"/>
      <c r="S7" s="29"/>
      <c r="T7" s="29"/>
      <c r="U7" s="29"/>
      <c r="V7" s="29"/>
      <c r="W7" s="29"/>
      <c r="X7" s="27"/>
    </row>
    <row r="8" spans="1:24">
      <c r="B8" s="57" t="s">
        <v>58</v>
      </c>
      <c r="C8" s="52">
        <v>145.37771425999998</v>
      </c>
      <c r="D8" s="52">
        <v>265.67214542520003</v>
      </c>
      <c r="E8" s="104">
        <f t="shared" si="0"/>
        <v>-120.29443116520005</v>
      </c>
      <c r="F8" s="52">
        <v>93.213532715177422</v>
      </c>
      <c r="G8" s="52">
        <v>79.404932980560574</v>
      </c>
      <c r="H8" s="69">
        <f t="shared" si="1"/>
        <v>13.808599734616848</v>
      </c>
      <c r="I8" s="25">
        <f t="shared" si="2"/>
        <v>-106.4858314305832</v>
      </c>
      <c r="J8" s="29"/>
      <c r="K8" s="29"/>
      <c r="L8" s="29"/>
      <c r="M8" s="58"/>
      <c r="N8" s="29"/>
      <c r="O8" s="29"/>
      <c r="P8" s="29"/>
      <c r="Q8" s="29"/>
      <c r="R8" s="29"/>
      <c r="S8" s="29"/>
      <c r="T8" s="29"/>
      <c r="U8" s="29"/>
      <c r="V8" s="29"/>
      <c r="W8" s="29"/>
      <c r="X8" s="27"/>
    </row>
    <row r="9" spans="1:24">
      <c r="B9" s="57" t="s">
        <v>59</v>
      </c>
      <c r="C9" s="52">
        <v>124.98516573000001</v>
      </c>
      <c r="D9" s="52">
        <v>299.06771500820003</v>
      </c>
      <c r="E9" s="104">
        <f t="shared" si="0"/>
        <v>-174.08254927820002</v>
      </c>
      <c r="F9" s="52">
        <v>92.523200767867067</v>
      </c>
      <c r="G9" s="52">
        <v>76.533952453262771</v>
      </c>
      <c r="H9" s="69">
        <f t="shared" si="1"/>
        <v>15.989248314604296</v>
      </c>
      <c r="I9" s="25">
        <f t="shared" si="2"/>
        <v>-158.09330096359571</v>
      </c>
      <c r="J9" s="29"/>
      <c r="K9" s="29"/>
      <c r="L9" s="29"/>
      <c r="M9" s="58"/>
      <c r="N9" s="29"/>
      <c r="O9" s="29"/>
      <c r="P9" s="29"/>
      <c r="Q9" s="29"/>
      <c r="R9" s="29"/>
      <c r="S9" s="29"/>
      <c r="T9" s="29"/>
      <c r="U9" s="29"/>
      <c r="V9" s="29"/>
      <c r="W9" s="29"/>
      <c r="X9" s="27"/>
    </row>
    <row r="10" spans="1:24">
      <c r="B10" s="57" t="s">
        <v>60</v>
      </c>
      <c r="C10" s="52">
        <v>118.921398634</v>
      </c>
      <c r="D10" s="52">
        <v>234.08870081774998</v>
      </c>
      <c r="E10" s="104">
        <f t="shared" si="0"/>
        <v>-115.16730218374998</v>
      </c>
      <c r="F10" s="52">
        <v>86.561934808032518</v>
      </c>
      <c r="G10" s="52">
        <v>80.059930499852513</v>
      </c>
      <c r="H10" s="69">
        <f t="shared" si="1"/>
        <v>6.5020043081800054</v>
      </c>
      <c r="I10" s="25">
        <f t="shared" si="2"/>
        <v>-108.66529787556998</v>
      </c>
      <c r="M10" s="58"/>
    </row>
    <row r="11" spans="1:24">
      <c r="A11" s="27"/>
      <c r="B11" s="57" t="s">
        <v>61</v>
      </c>
      <c r="C11" s="52">
        <v>146.25024495999997</v>
      </c>
      <c r="D11" s="52">
        <v>279.93836769499995</v>
      </c>
      <c r="E11" s="104">
        <f t="shared" si="0"/>
        <v>-133.68812273499998</v>
      </c>
      <c r="F11" s="52">
        <v>92.950117379773744</v>
      </c>
      <c r="G11" s="52">
        <v>76.382364347882415</v>
      </c>
      <c r="H11" s="69">
        <f t="shared" si="1"/>
        <v>16.567753031891328</v>
      </c>
      <c r="I11" s="25">
        <f t="shared" si="2"/>
        <v>-117.12036970310865</v>
      </c>
      <c r="J11" s="27"/>
      <c r="K11" s="27"/>
      <c r="M11" s="58"/>
    </row>
    <row r="12" spans="1:24">
      <c r="A12" s="27"/>
      <c r="B12" s="57" t="s">
        <v>62</v>
      </c>
      <c r="C12" s="52">
        <v>132.39007644999998</v>
      </c>
      <c r="D12" s="52">
        <v>253.76283670799995</v>
      </c>
      <c r="E12" s="104">
        <f t="shared" si="0"/>
        <v>-121.37276025799997</v>
      </c>
      <c r="F12" s="52">
        <v>104.61170325838209</v>
      </c>
      <c r="G12" s="52">
        <v>73.802618090942175</v>
      </c>
      <c r="H12" s="69">
        <f t="shared" si="1"/>
        <v>30.809085167439918</v>
      </c>
      <c r="I12" s="25">
        <f t="shared" si="2"/>
        <v>-90.563675090560054</v>
      </c>
      <c r="J12" s="27"/>
      <c r="K12" s="27"/>
      <c r="M12" s="58"/>
    </row>
    <row r="13" spans="1:24">
      <c r="A13" s="27"/>
      <c r="B13" s="57" t="s">
        <v>63</v>
      </c>
      <c r="C13" s="52">
        <v>109.49503085999997</v>
      </c>
      <c r="D13" s="52">
        <v>246.08110051540001</v>
      </c>
      <c r="E13" s="104">
        <f t="shared" si="0"/>
        <v>-136.58606965540002</v>
      </c>
      <c r="F13" s="52">
        <v>85.675966260072769</v>
      </c>
      <c r="G13" s="52">
        <v>79.381544403579639</v>
      </c>
      <c r="H13" s="69">
        <f t="shared" si="1"/>
        <v>6.2944218564931305</v>
      </c>
      <c r="I13" s="25">
        <f t="shared" si="2"/>
        <v>-130.29164779890689</v>
      </c>
      <c r="J13" s="27"/>
      <c r="K13" s="27"/>
      <c r="M13" s="58"/>
    </row>
    <row r="14" spans="1:24">
      <c r="A14" s="27"/>
      <c r="B14" s="57" t="s">
        <v>64</v>
      </c>
      <c r="C14" s="52">
        <v>105.48179573</v>
      </c>
      <c r="D14" s="52">
        <v>240.68496818999998</v>
      </c>
      <c r="E14" s="104">
        <f t="shared" si="0"/>
        <v>-135.20317245999996</v>
      </c>
      <c r="F14" s="52">
        <v>87.344827484002195</v>
      </c>
      <c r="G14" s="52">
        <v>78.990501302427845</v>
      </c>
      <c r="H14" s="69">
        <f t="shared" si="1"/>
        <v>8.3543261815743506</v>
      </c>
      <c r="I14" s="25">
        <f t="shared" si="2"/>
        <v>-126.84884627842561</v>
      </c>
      <c r="J14" s="27"/>
      <c r="K14" s="27"/>
      <c r="M14" s="58"/>
    </row>
    <row r="15" spans="1:24">
      <c r="A15" s="27"/>
      <c r="B15" s="57" t="s">
        <v>65</v>
      </c>
      <c r="C15" s="52">
        <v>159.56993645</v>
      </c>
      <c r="D15" s="52">
        <v>274.96538577999996</v>
      </c>
      <c r="E15" s="104">
        <f t="shared" si="0"/>
        <v>-115.39544932999996</v>
      </c>
      <c r="F15" s="52">
        <v>101.22027749987927</v>
      </c>
      <c r="G15" s="52">
        <v>93.695668910596225</v>
      </c>
      <c r="H15" s="69">
        <f t="shared" si="1"/>
        <v>7.5246085892830479</v>
      </c>
      <c r="I15" s="25">
        <f t="shared" si="2"/>
        <v>-107.87084074071691</v>
      </c>
      <c r="J15" s="3"/>
      <c r="K15" s="27"/>
      <c r="M15" s="58"/>
    </row>
    <row r="16" spans="1:24">
      <c r="A16" s="27"/>
      <c r="B16" s="57" t="s">
        <v>66</v>
      </c>
      <c r="C16" s="52">
        <v>161.08109423000005</v>
      </c>
      <c r="D16" s="52">
        <v>272.54660232000003</v>
      </c>
      <c r="E16" s="104">
        <f t="shared" si="0"/>
        <v>-111.46550808999999</v>
      </c>
      <c r="F16" s="52">
        <v>114.61614617059131</v>
      </c>
      <c r="G16" s="52">
        <v>99.960516210858415</v>
      </c>
      <c r="H16" s="69">
        <f t="shared" si="1"/>
        <v>14.655629959732892</v>
      </c>
      <c r="I16" s="25">
        <f t="shared" si="2"/>
        <v>-96.809878130267094</v>
      </c>
      <c r="J16" s="4"/>
      <c r="K16" s="27"/>
      <c r="M16" s="58"/>
    </row>
    <row r="17" spans="1:13">
      <c r="A17" s="27"/>
      <c r="B17" s="57" t="s">
        <v>67</v>
      </c>
      <c r="C17" s="52">
        <v>177.20105404000003</v>
      </c>
      <c r="D17" s="52">
        <v>304.32824401000005</v>
      </c>
      <c r="E17" s="104">
        <f t="shared" si="0"/>
        <v>-127.12718997000002</v>
      </c>
      <c r="F17" s="52">
        <v>104.5978128398724</v>
      </c>
      <c r="G17" s="52">
        <v>92.133303885113236</v>
      </c>
      <c r="H17" s="69">
        <f t="shared" si="1"/>
        <v>12.464508954759168</v>
      </c>
      <c r="I17" s="25">
        <f t="shared" si="2"/>
        <v>-114.66268101524085</v>
      </c>
      <c r="J17" s="3"/>
      <c r="K17" s="27"/>
      <c r="M17" s="58"/>
    </row>
    <row r="18" spans="1:13">
      <c r="A18" s="27"/>
      <c r="B18" s="57" t="s">
        <v>68</v>
      </c>
      <c r="C18" s="52">
        <v>119.91509927898704</v>
      </c>
      <c r="D18" s="52">
        <v>275.20680176000002</v>
      </c>
      <c r="E18" s="104">
        <f t="shared" si="0"/>
        <v>-155.29170248101298</v>
      </c>
      <c r="F18" s="52">
        <v>96.102058333358869</v>
      </c>
      <c r="G18" s="52">
        <v>90.163019958672237</v>
      </c>
      <c r="H18" s="69">
        <f t="shared" si="1"/>
        <v>5.939038374686632</v>
      </c>
      <c r="I18" s="25">
        <f t="shared" si="2"/>
        <v>-149.35266410632636</v>
      </c>
      <c r="J18" s="3"/>
      <c r="K18" s="27"/>
      <c r="M18" s="58"/>
    </row>
    <row r="19" spans="1:13">
      <c r="A19" s="27"/>
      <c r="B19" s="57" t="s">
        <v>69</v>
      </c>
      <c r="C19" s="52">
        <v>176.32298459999998</v>
      </c>
      <c r="D19" s="52">
        <v>337.53875052000001</v>
      </c>
      <c r="E19" s="104">
        <f t="shared" si="0"/>
        <v>-161.21576592000002</v>
      </c>
      <c r="F19" s="52">
        <v>112.85638578698841</v>
      </c>
      <c r="G19" s="52">
        <v>95.466043152489277</v>
      </c>
      <c r="H19" s="69">
        <f t="shared" si="1"/>
        <v>17.390342634499135</v>
      </c>
      <c r="I19" s="25">
        <f t="shared" si="2"/>
        <v>-143.8254232855009</v>
      </c>
      <c r="J19" s="27"/>
      <c r="K19" s="27"/>
      <c r="M19" s="58"/>
    </row>
    <row r="20" spans="1:13">
      <c r="A20" s="27"/>
      <c r="B20" s="57" t="s">
        <v>70</v>
      </c>
      <c r="C20" s="68">
        <v>282.04123785999997</v>
      </c>
      <c r="D20" s="68">
        <v>418.54087343999998</v>
      </c>
      <c r="E20" s="104">
        <f t="shared" si="0"/>
        <v>-136.49963558000002</v>
      </c>
      <c r="F20" s="68">
        <v>135.18567897571361</v>
      </c>
      <c r="G20" s="68">
        <v>109.31914834590803</v>
      </c>
      <c r="H20" s="69">
        <f t="shared" si="1"/>
        <v>25.866530629805581</v>
      </c>
      <c r="I20" s="25">
        <f t="shared" si="2"/>
        <v>-110.63310495019444</v>
      </c>
      <c r="J20" s="27"/>
      <c r="K20" s="27"/>
      <c r="M20" s="58"/>
    </row>
    <row r="21" spans="1:13" ht="14.25" customHeight="1">
      <c r="A21" s="27"/>
      <c r="B21" s="57" t="s">
        <v>71</v>
      </c>
      <c r="C21" s="68">
        <v>252.27579634000008</v>
      </c>
      <c r="D21" s="68">
        <v>437.8823367199999</v>
      </c>
      <c r="E21" s="104">
        <f t="shared" si="0"/>
        <v>-185.60654037999981</v>
      </c>
      <c r="F21" s="68">
        <v>114.69891044708304</v>
      </c>
      <c r="G21" s="68">
        <v>102.34805711167294</v>
      </c>
      <c r="H21" s="69">
        <f t="shared" si="1"/>
        <v>12.350853335410093</v>
      </c>
      <c r="I21" s="25">
        <f t="shared" si="2"/>
        <v>-173.25568704458971</v>
      </c>
      <c r="J21" s="27"/>
      <c r="K21" s="27"/>
      <c r="M21" s="58"/>
    </row>
    <row r="22" spans="1:13">
      <c r="A22" s="27"/>
      <c r="B22" s="57" t="s">
        <v>72</v>
      </c>
      <c r="C22" s="68">
        <v>165.53405056944143</v>
      </c>
      <c r="D22" s="68">
        <v>364.47350232937112</v>
      </c>
      <c r="E22" s="104">
        <f t="shared" si="0"/>
        <v>-198.93945175992968</v>
      </c>
      <c r="F22" s="68">
        <v>120.39763217843232</v>
      </c>
      <c r="G22" s="68">
        <v>99.521722551935213</v>
      </c>
      <c r="H22" s="69">
        <f t="shared" si="1"/>
        <v>20.875909626497105</v>
      </c>
      <c r="I22" s="25">
        <f t="shared" si="2"/>
        <v>-178.06354213343258</v>
      </c>
      <c r="J22" s="27"/>
      <c r="K22" s="27"/>
      <c r="M22" s="58"/>
    </row>
    <row r="23" spans="1:13">
      <c r="A23" s="27"/>
      <c r="B23" s="57" t="s">
        <v>73</v>
      </c>
      <c r="C23" s="68">
        <v>314.08217702209436</v>
      </c>
      <c r="D23" s="68">
        <v>476.34657289660834</v>
      </c>
      <c r="E23" s="104">
        <f t="shared" si="0"/>
        <v>-162.26439587451398</v>
      </c>
      <c r="F23" s="68">
        <v>124.57106089547339</v>
      </c>
      <c r="G23" s="68">
        <v>119.12831315661026</v>
      </c>
      <c r="H23" s="69">
        <f t="shared" si="1"/>
        <v>5.4427477388631331</v>
      </c>
      <c r="I23" s="25">
        <f t="shared" si="2"/>
        <v>-156.82164813565083</v>
      </c>
      <c r="J23" s="27"/>
      <c r="K23" s="27"/>
      <c r="M23" s="58"/>
    </row>
    <row r="24" spans="1:13">
      <c r="B24" s="57" t="s">
        <v>74</v>
      </c>
      <c r="C24" s="68">
        <v>267.05366224067615</v>
      </c>
      <c r="D24" s="68">
        <v>530.66565434192705</v>
      </c>
      <c r="E24" s="104">
        <f t="shared" si="0"/>
        <v>-263.61199210125091</v>
      </c>
      <c r="F24" s="68">
        <v>161.88213006822738</v>
      </c>
      <c r="G24" s="68">
        <v>133.81173410154344</v>
      </c>
      <c r="H24" s="69">
        <f t="shared" si="1"/>
        <v>28.070395966683947</v>
      </c>
      <c r="I24" s="25">
        <f t="shared" si="2"/>
        <v>-235.54159613456696</v>
      </c>
      <c r="M24" s="58"/>
    </row>
    <row r="25" spans="1:13">
      <c r="B25" s="57" t="s">
        <v>75</v>
      </c>
      <c r="C25" s="68">
        <v>345.44152737013343</v>
      </c>
      <c r="D25" s="68">
        <v>636.247953300061</v>
      </c>
      <c r="E25" s="104">
        <f t="shared" si="0"/>
        <v>-290.80642592992757</v>
      </c>
      <c r="F25" s="68">
        <v>147.9112096253628</v>
      </c>
      <c r="G25" s="68">
        <v>132.98247471467062</v>
      </c>
      <c r="H25" s="69">
        <f t="shared" si="1"/>
        <v>14.928734910692185</v>
      </c>
      <c r="I25" s="25">
        <f t="shared" si="2"/>
        <v>-275.87769101923539</v>
      </c>
      <c r="M25" s="58"/>
    </row>
    <row r="26" spans="1:13">
      <c r="B26" s="57" t="s">
        <v>76</v>
      </c>
      <c r="C26" s="68">
        <v>284.33588622590878</v>
      </c>
      <c r="D26" s="68">
        <v>497.24000401181502</v>
      </c>
      <c r="E26" s="104">
        <f t="shared" si="0"/>
        <v>-212.90411778590624</v>
      </c>
      <c r="F26" s="68">
        <v>141.81162689358672</v>
      </c>
      <c r="G26" s="68">
        <v>121.6392116582806</v>
      </c>
      <c r="H26" s="69">
        <f t="shared" si="1"/>
        <v>20.172415235306119</v>
      </c>
      <c r="I26" s="25">
        <f t="shared" si="2"/>
        <v>-192.73170255060012</v>
      </c>
      <c r="M26" s="58"/>
    </row>
    <row r="27" spans="1:13">
      <c r="B27" s="57" t="s">
        <v>77</v>
      </c>
      <c r="C27" s="68">
        <v>344.31959751965525</v>
      </c>
      <c r="D27" s="68">
        <v>576.86947104904823</v>
      </c>
      <c r="E27" s="104">
        <f t="shared" si="0"/>
        <v>-232.54987352939298</v>
      </c>
      <c r="F27" s="68">
        <v>172.45665837994162</v>
      </c>
      <c r="G27" s="68">
        <v>154.47935021237336</v>
      </c>
      <c r="H27" s="69">
        <f t="shared" si="1"/>
        <v>17.977308167568253</v>
      </c>
      <c r="I27" s="25">
        <f t="shared" si="2"/>
        <v>-214.57256536182473</v>
      </c>
      <c r="M27" s="58"/>
    </row>
    <row r="28" spans="1:13">
      <c r="B28" s="57" t="s">
        <v>78</v>
      </c>
      <c r="C28" s="68">
        <v>388.2619173334362</v>
      </c>
      <c r="D28" s="68">
        <v>734.9205781869224</v>
      </c>
      <c r="E28" s="104">
        <f t="shared" si="0"/>
        <v>-346.6586608534862</v>
      </c>
      <c r="F28" s="68">
        <v>205.50687434299968</v>
      </c>
      <c r="G28" s="68">
        <v>178.57271720562915</v>
      </c>
      <c r="H28" s="69">
        <f t="shared" si="1"/>
        <v>26.934157137370534</v>
      </c>
      <c r="I28" s="25">
        <f t="shared" si="2"/>
        <v>-319.72450371611569</v>
      </c>
      <c r="K28" s="6"/>
      <c r="M28" s="58"/>
    </row>
    <row r="29" spans="1:13">
      <c r="B29" s="57" t="s">
        <v>79</v>
      </c>
      <c r="C29" s="68">
        <v>455.51986694211024</v>
      </c>
      <c r="D29" s="68">
        <v>877.31059733752136</v>
      </c>
      <c r="E29" s="104">
        <f t="shared" si="0"/>
        <v>-421.79073039541112</v>
      </c>
      <c r="F29" s="68">
        <v>195.26824486481149</v>
      </c>
      <c r="G29" s="68">
        <v>176.76113022560261</v>
      </c>
      <c r="H29" s="69">
        <f t="shared" si="1"/>
        <v>18.507114639208879</v>
      </c>
      <c r="I29" s="25">
        <f t="shared" si="2"/>
        <v>-403.28361575620227</v>
      </c>
      <c r="M29" s="58"/>
    </row>
    <row r="30" spans="1:13">
      <c r="B30" s="57" t="s">
        <v>80</v>
      </c>
      <c r="C30" s="68">
        <v>376.57550976026494</v>
      </c>
      <c r="D30" s="68">
        <v>725.94501676401865</v>
      </c>
      <c r="E30" s="104">
        <f t="shared" si="0"/>
        <v>-349.36950700375371</v>
      </c>
      <c r="F30" s="68">
        <v>188.63264349531855</v>
      </c>
      <c r="G30" s="68">
        <v>153.28113394245156</v>
      </c>
      <c r="H30" s="69">
        <f t="shared" si="1"/>
        <v>35.351509552866986</v>
      </c>
      <c r="I30" s="25">
        <f t="shared" si="2"/>
        <v>-314.0179974508867</v>
      </c>
      <c r="M30" s="58"/>
    </row>
    <row r="31" spans="1:13">
      <c r="B31" s="57" t="s">
        <v>81</v>
      </c>
      <c r="C31" s="68">
        <v>401.40584187860293</v>
      </c>
      <c r="D31" s="68">
        <v>924.46163574132459</v>
      </c>
      <c r="E31" s="104">
        <f t="shared" si="0"/>
        <v>-523.05579386272166</v>
      </c>
      <c r="F31" s="68">
        <v>224.57568124854674</v>
      </c>
      <c r="G31" s="68">
        <v>179.62429443058738</v>
      </c>
      <c r="H31" s="69">
        <f t="shared" si="1"/>
        <v>44.95138681795936</v>
      </c>
      <c r="I31" s="25">
        <f t="shared" si="2"/>
        <v>-478.1044070447623</v>
      </c>
      <c r="M31" s="58"/>
    </row>
    <row r="32" spans="1:13">
      <c r="B32" s="57" t="s">
        <v>82</v>
      </c>
      <c r="C32" s="68">
        <v>418.19480923970787</v>
      </c>
      <c r="D32" s="68">
        <v>1019.2923278595916</v>
      </c>
      <c r="E32" s="104">
        <f t="shared" si="0"/>
        <v>-601.09751861988377</v>
      </c>
      <c r="F32" s="68">
        <v>261.75390818314145</v>
      </c>
      <c r="G32" s="68">
        <v>206.95789583775155</v>
      </c>
      <c r="H32" s="69">
        <f t="shared" si="1"/>
        <v>54.796012345389897</v>
      </c>
      <c r="I32" s="25">
        <f t="shared" si="2"/>
        <v>-546.30150627449393</v>
      </c>
      <c r="M32" s="58"/>
    </row>
    <row r="33" spans="2:13">
      <c r="B33" s="57" t="s">
        <v>83</v>
      </c>
      <c r="C33" s="68">
        <v>470.34978668493096</v>
      </c>
      <c r="D33" s="68">
        <v>1016.1812470612224</v>
      </c>
      <c r="E33" s="104">
        <f t="shared" si="0"/>
        <v>-545.83146037629149</v>
      </c>
      <c r="F33" s="68">
        <v>210.12358047728543</v>
      </c>
      <c r="G33" s="68">
        <v>187.39861099758002</v>
      </c>
      <c r="H33" s="69">
        <f t="shared" si="1"/>
        <v>22.724969479705408</v>
      </c>
      <c r="I33" s="25">
        <f t="shared" si="2"/>
        <v>-523.10649089658614</v>
      </c>
      <c r="M33" s="58"/>
    </row>
    <row r="34" spans="2:13">
      <c r="B34" s="57" t="s">
        <v>31</v>
      </c>
      <c r="C34" s="68">
        <v>388.98895933155092</v>
      </c>
      <c r="D34" s="68">
        <v>988.19974846938942</v>
      </c>
      <c r="E34" s="104">
        <f t="shared" si="0"/>
        <v>-599.21078913783845</v>
      </c>
      <c r="F34" s="68">
        <v>206.87645281433078</v>
      </c>
      <c r="G34" s="68">
        <v>185.86211880413376</v>
      </c>
      <c r="H34" s="69">
        <f t="shared" si="1"/>
        <v>21.014334010197018</v>
      </c>
      <c r="I34" s="25">
        <f t="shared" si="2"/>
        <v>-578.19645512764146</v>
      </c>
      <c r="J34" s="30"/>
      <c r="K34" s="31"/>
      <c r="L34" s="31"/>
      <c r="M34" s="58"/>
    </row>
    <row r="35" spans="2:13" ht="15.75">
      <c r="B35" s="57" t="s">
        <v>32</v>
      </c>
      <c r="C35" s="68">
        <v>545.60602318718816</v>
      </c>
      <c r="D35" s="68">
        <v>1114.1236367910305</v>
      </c>
      <c r="E35" s="104">
        <f t="shared" si="0"/>
        <v>-568.51761360384239</v>
      </c>
      <c r="F35" s="68">
        <v>266.16203398645064</v>
      </c>
      <c r="G35" s="68">
        <v>206.60217107740738</v>
      </c>
      <c r="H35" s="69">
        <f t="shared" si="1"/>
        <v>59.559862909043261</v>
      </c>
      <c r="I35" s="25">
        <f t="shared" si="2"/>
        <v>-508.95775069479913</v>
      </c>
      <c r="J35" s="32"/>
      <c r="K35" s="32"/>
      <c r="L35" s="32"/>
      <c r="M35" s="58"/>
    </row>
    <row r="36" spans="2:13" ht="15.75">
      <c r="B36" s="57" t="s">
        <v>33</v>
      </c>
      <c r="C36" s="68">
        <v>547.94372553507708</v>
      </c>
      <c r="D36" s="68">
        <v>1242.857198483433</v>
      </c>
      <c r="E36" s="104">
        <f t="shared" si="0"/>
        <v>-694.91347294835589</v>
      </c>
      <c r="F36" s="68">
        <v>325.43203863385838</v>
      </c>
      <c r="G36" s="68">
        <v>245.42478904493066</v>
      </c>
      <c r="H36" s="69">
        <f t="shared" si="1"/>
        <v>80.007249588927721</v>
      </c>
      <c r="I36" s="25">
        <f t="shared" si="2"/>
        <v>-614.90622335942817</v>
      </c>
      <c r="J36" s="32"/>
      <c r="K36" s="32"/>
      <c r="L36" s="32"/>
      <c r="M36" s="58"/>
    </row>
    <row r="37" spans="2:13" ht="15.75">
      <c r="B37" s="57" t="s">
        <v>34</v>
      </c>
      <c r="C37" s="68">
        <v>605.7461124922429</v>
      </c>
      <c r="D37" s="68">
        <v>1638.9294000966077</v>
      </c>
      <c r="E37" s="104">
        <f t="shared" si="0"/>
        <v>-1033.1832876043648</v>
      </c>
      <c r="F37" s="68">
        <v>295.63890193320378</v>
      </c>
      <c r="G37" s="68">
        <v>295.03091874489394</v>
      </c>
      <c r="H37" s="69">
        <f t="shared" si="1"/>
        <v>0.60798318830984499</v>
      </c>
      <c r="I37" s="25">
        <f t="shared" si="2"/>
        <v>-1032.5753044160549</v>
      </c>
      <c r="J37" s="32"/>
      <c r="K37" s="32"/>
      <c r="L37" s="32"/>
      <c r="M37" s="58"/>
    </row>
    <row r="38" spans="2:13" ht="15.75">
      <c r="B38" s="57" t="s">
        <v>35</v>
      </c>
      <c r="C38" s="68">
        <v>531.23678634703958</v>
      </c>
      <c r="D38" s="68">
        <v>1430.7622168175485</v>
      </c>
      <c r="E38" s="104">
        <f t="shared" si="0"/>
        <v>-899.52543047050892</v>
      </c>
      <c r="F38" s="68">
        <v>280.19668240795653</v>
      </c>
      <c r="G38" s="68">
        <v>257.24817779518355</v>
      </c>
      <c r="H38" s="69">
        <f t="shared" si="1"/>
        <v>22.948504612772979</v>
      </c>
      <c r="I38" s="25">
        <f t="shared" si="2"/>
        <v>-876.57692585773589</v>
      </c>
      <c r="J38" s="32"/>
      <c r="K38" s="32"/>
      <c r="L38" s="32"/>
      <c r="M38" s="58"/>
    </row>
    <row r="39" spans="2:13" ht="15.75">
      <c r="B39" s="57" t="s">
        <v>36</v>
      </c>
      <c r="C39" s="68">
        <v>758.03044801300155</v>
      </c>
      <c r="D39" s="68">
        <v>1753.6045320323942</v>
      </c>
      <c r="E39" s="104">
        <f t="shared" si="0"/>
        <v>-995.57408401939267</v>
      </c>
      <c r="F39" s="68">
        <v>354.06603587997324</v>
      </c>
      <c r="G39" s="68">
        <v>340.84649876913039</v>
      </c>
      <c r="H39" s="69">
        <f t="shared" si="1"/>
        <v>13.21953711084285</v>
      </c>
      <c r="I39" s="25">
        <f t="shared" si="2"/>
        <v>-982.35454690854976</v>
      </c>
      <c r="J39" s="32"/>
      <c r="K39" s="32"/>
      <c r="L39" s="32"/>
      <c r="M39" s="58"/>
    </row>
    <row r="40" spans="2:13" ht="15.75">
      <c r="B40" s="57" t="s">
        <v>37</v>
      </c>
      <c r="C40" s="68">
        <v>717.12256270807291</v>
      </c>
      <c r="D40" s="68">
        <v>1610.8953301646743</v>
      </c>
      <c r="E40" s="104">
        <f t="shared" si="0"/>
        <v>-893.7727674566014</v>
      </c>
      <c r="F40" s="68">
        <v>324.88948244720257</v>
      </c>
      <c r="G40" s="68">
        <v>341.44722242666802</v>
      </c>
      <c r="H40" s="69">
        <f t="shared" si="1"/>
        <v>-16.557739979465453</v>
      </c>
      <c r="I40" s="25">
        <f t="shared" si="2"/>
        <v>-910.33050743606691</v>
      </c>
      <c r="J40" s="32"/>
      <c r="K40" s="32"/>
      <c r="L40" s="32"/>
      <c r="M40" s="58"/>
    </row>
    <row r="41" spans="2:13" ht="15.75">
      <c r="B41" s="57" t="s">
        <v>38</v>
      </c>
      <c r="C41" s="68">
        <v>421.58956755912396</v>
      </c>
      <c r="D41" s="68">
        <v>1468.9128876752491</v>
      </c>
      <c r="E41" s="104">
        <f t="shared" si="0"/>
        <v>-1047.3233201161252</v>
      </c>
      <c r="F41" s="68">
        <v>301.30179300071455</v>
      </c>
      <c r="G41" s="68">
        <v>299.88245890172652</v>
      </c>
      <c r="H41" s="69">
        <f t="shared" si="1"/>
        <v>1.4193340989880312</v>
      </c>
      <c r="I41" s="25">
        <f t="shared" si="2"/>
        <v>-1045.9039860171372</v>
      </c>
      <c r="J41" s="32"/>
      <c r="K41" s="32"/>
      <c r="L41" s="32"/>
      <c r="M41" s="58"/>
    </row>
    <row r="42" spans="2:13" ht="15.75">
      <c r="B42" s="57" t="s">
        <v>39</v>
      </c>
      <c r="C42" s="68">
        <v>362.48624484768146</v>
      </c>
      <c r="D42" s="68">
        <v>966.01880608846807</v>
      </c>
      <c r="E42" s="104">
        <f t="shared" si="0"/>
        <v>-603.53256124078666</v>
      </c>
      <c r="F42" s="68">
        <v>264.90399759740893</v>
      </c>
      <c r="G42" s="68">
        <v>226.56153588881611</v>
      </c>
      <c r="H42" s="69">
        <f t="shared" si="1"/>
        <v>38.342461708592822</v>
      </c>
      <c r="I42" s="25">
        <f t="shared" si="2"/>
        <v>-565.19009953219381</v>
      </c>
      <c r="J42" s="32"/>
      <c r="K42" s="32"/>
      <c r="L42" s="32"/>
      <c r="M42" s="58"/>
    </row>
    <row r="43" spans="2:13" ht="15.75">
      <c r="B43" s="57" t="s">
        <v>40</v>
      </c>
      <c r="C43" s="68">
        <v>488.63974043912935</v>
      </c>
      <c r="D43" s="68">
        <v>1000.8078137959059</v>
      </c>
      <c r="E43" s="104">
        <f t="shared" si="0"/>
        <v>-512.16807335677652</v>
      </c>
      <c r="F43" s="68">
        <v>313.31148089365365</v>
      </c>
      <c r="G43" s="68">
        <v>235.03742579626115</v>
      </c>
      <c r="H43" s="69">
        <f t="shared" si="1"/>
        <v>78.274055097392505</v>
      </c>
      <c r="I43" s="25">
        <f t="shared" si="2"/>
        <v>-433.89401825938398</v>
      </c>
      <c r="J43" s="32"/>
      <c r="K43" s="32"/>
      <c r="L43" s="32"/>
      <c r="M43" s="58"/>
    </row>
    <row r="44" spans="2:13" ht="15.75">
      <c r="B44" s="57" t="s">
        <v>41</v>
      </c>
      <c r="C44" s="68">
        <v>516.13271467068375</v>
      </c>
      <c r="D44" s="68">
        <v>1089.3255283439116</v>
      </c>
      <c r="E44" s="104">
        <f t="shared" si="0"/>
        <v>-573.19281367322787</v>
      </c>
      <c r="F44" s="68">
        <v>382.38320716802394</v>
      </c>
      <c r="G44" s="68">
        <v>249.99126309596579</v>
      </c>
      <c r="H44" s="69">
        <f t="shared" si="1"/>
        <v>132.39194407205815</v>
      </c>
      <c r="I44" s="25">
        <f t="shared" si="2"/>
        <v>-440.80086960116972</v>
      </c>
      <c r="J44" s="32"/>
      <c r="K44" s="32"/>
      <c r="L44" s="32"/>
      <c r="M44" s="58"/>
    </row>
    <row r="45" spans="2:13" ht="15.75">
      <c r="B45" s="57" t="s">
        <v>42</v>
      </c>
      <c r="C45" s="68">
        <v>526.34366060523894</v>
      </c>
      <c r="D45" s="68">
        <v>1237.3019061338673</v>
      </c>
      <c r="E45" s="104">
        <f t="shared" si="0"/>
        <v>-710.95824552862837</v>
      </c>
      <c r="F45" s="68">
        <v>353.0103640988039</v>
      </c>
      <c r="G45" s="68">
        <v>262.29306704078607</v>
      </c>
      <c r="H45" s="69">
        <f t="shared" si="1"/>
        <v>90.717297058017834</v>
      </c>
      <c r="I45" s="25">
        <f t="shared" si="2"/>
        <v>-620.24094847061053</v>
      </c>
      <c r="J45" s="32"/>
      <c r="K45" s="32"/>
      <c r="L45" s="32"/>
      <c r="M45" s="58"/>
    </row>
    <row r="46" spans="2:13" ht="15.75">
      <c r="B46" s="57" t="s">
        <v>43</v>
      </c>
      <c r="C46" s="68">
        <v>542.4459659150001</v>
      </c>
      <c r="D46" s="68">
        <v>1055.1521700000001</v>
      </c>
      <c r="E46" s="104">
        <f t="shared" si="0"/>
        <v>-512.70620408499997</v>
      </c>
      <c r="F46" s="68">
        <v>304.48378888445933</v>
      </c>
      <c r="G46" s="68">
        <v>217.87902033757561</v>
      </c>
      <c r="H46" s="69">
        <f t="shared" si="1"/>
        <v>86.604768546883719</v>
      </c>
      <c r="I46" s="25">
        <f t="shared" si="2"/>
        <v>-426.10143553811622</v>
      </c>
      <c r="J46" s="32"/>
      <c r="K46" s="32"/>
      <c r="L46" s="32"/>
      <c r="M46" s="58"/>
    </row>
    <row r="47" spans="2:13" ht="15.75">
      <c r="B47" s="57" t="s">
        <v>44</v>
      </c>
      <c r="C47" s="68">
        <v>587.86584029000005</v>
      </c>
      <c r="D47" s="68">
        <v>1230.018332323328</v>
      </c>
      <c r="E47" s="104">
        <f t="shared" si="0"/>
        <v>-642.15249203332792</v>
      </c>
      <c r="F47" s="68">
        <v>354.26379950260184</v>
      </c>
      <c r="G47" s="68">
        <v>263.23293556637805</v>
      </c>
      <c r="H47" s="69">
        <f t="shared" si="1"/>
        <v>91.030863936223795</v>
      </c>
      <c r="I47" s="25">
        <f t="shared" si="2"/>
        <v>-551.12162809710412</v>
      </c>
      <c r="J47" s="32"/>
      <c r="K47" s="32"/>
      <c r="L47" s="32"/>
      <c r="M47" s="58"/>
    </row>
    <row r="48" spans="2:13" ht="15.75">
      <c r="B48" s="57" t="s">
        <v>45</v>
      </c>
      <c r="C48" s="68">
        <v>583.99351751058987</v>
      </c>
      <c r="D48" s="68">
        <v>1245.7909386387967</v>
      </c>
      <c r="E48" s="104">
        <f t="shared" si="0"/>
        <v>-661.79742112820679</v>
      </c>
      <c r="F48" s="68">
        <v>492.5996936994336</v>
      </c>
      <c r="G48" s="68">
        <v>290.88867794144682</v>
      </c>
      <c r="H48" s="69">
        <f t="shared" si="1"/>
        <v>201.71101575798679</v>
      </c>
      <c r="I48" s="25">
        <f t="shared" si="2"/>
        <v>-460.08640537022001</v>
      </c>
      <c r="J48" s="32"/>
      <c r="K48" s="32"/>
      <c r="L48" s="32"/>
      <c r="M48" s="58"/>
    </row>
    <row r="49" spans="2:15">
      <c r="B49" s="57" t="s">
        <v>46</v>
      </c>
      <c r="C49" s="68">
        <v>747.89624959500009</v>
      </c>
      <c r="D49" s="68">
        <v>1521.314021209035</v>
      </c>
      <c r="E49" s="104">
        <f t="shared" si="0"/>
        <v>-773.4177716140349</v>
      </c>
      <c r="F49" s="68">
        <v>447.423972463589</v>
      </c>
      <c r="G49" s="68">
        <v>313.31669261541248</v>
      </c>
      <c r="H49" s="69">
        <f t="shared" si="1"/>
        <v>134.10727984817652</v>
      </c>
      <c r="I49" s="25">
        <f t="shared" si="2"/>
        <v>-639.31049176585839</v>
      </c>
      <c r="M49" s="58"/>
    </row>
    <row r="50" spans="2:15">
      <c r="B50" s="57" t="s">
        <v>47</v>
      </c>
      <c r="C50" s="68">
        <v>688.81957369049837</v>
      </c>
      <c r="D50" s="68">
        <v>1391.5312570722617</v>
      </c>
      <c r="E50" s="104">
        <f t="shared" si="0"/>
        <v>-702.71168338176335</v>
      </c>
      <c r="F50" s="68">
        <v>402.43378018626453</v>
      </c>
      <c r="G50" s="68">
        <v>247.2322002411903</v>
      </c>
      <c r="H50" s="69">
        <f t="shared" si="1"/>
        <v>155.20157994507423</v>
      </c>
      <c r="I50" s="25">
        <f t="shared" si="2"/>
        <v>-547.51010343668918</v>
      </c>
      <c r="M50" s="58"/>
    </row>
    <row r="51" spans="2:15">
      <c r="B51" s="57" t="s">
        <v>48</v>
      </c>
      <c r="C51" s="68">
        <v>841.44143646000009</v>
      </c>
      <c r="D51" s="68">
        <v>1583.8117595700535</v>
      </c>
      <c r="E51" s="104">
        <f t="shared" si="0"/>
        <v>-742.37032311005339</v>
      </c>
      <c r="F51" s="68">
        <v>475.90654365007669</v>
      </c>
      <c r="G51" s="68">
        <v>328.43129122787076</v>
      </c>
      <c r="H51" s="69">
        <f t="shared" si="1"/>
        <v>147.47525242220593</v>
      </c>
      <c r="I51" s="25">
        <f t="shared" si="2"/>
        <v>-594.89507068784746</v>
      </c>
      <c r="J51" s="26"/>
      <c r="K51" s="26"/>
      <c r="L51" s="26"/>
      <c r="M51" s="58"/>
      <c r="N51" s="26"/>
      <c r="O51" s="26"/>
    </row>
    <row r="52" spans="2:15">
      <c r="B52" s="57" t="s">
        <v>49</v>
      </c>
      <c r="C52" s="68">
        <v>778.17697580729589</v>
      </c>
      <c r="D52" s="68">
        <v>1762.3905484885283</v>
      </c>
      <c r="E52" s="104">
        <f t="shared" si="0"/>
        <v>-984.21357268123245</v>
      </c>
      <c r="F52" s="68">
        <v>616.17131918855125</v>
      </c>
      <c r="G52" s="68">
        <v>347.09520027762034</v>
      </c>
      <c r="H52" s="69">
        <f t="shared" si="1"/>
        <v>269.07611891093092</v>
      </c>
      <c r="I52" s="25">
        <f t="shared" si="2"/>
        <v>-715.13745377030159</v>
      </c>
      <c r="J52" s="26"/>
      <c r="K52" s="26"/>
      <c r="L52" s="26"/>
      <c r="M52" s="58"/>
      <c r="N52" s="26"/>
      <c r="O52" s="26"/>
    </row>
    <row r="53" spans="2:15">
      <c r="B53" s="57" t="s">
        <v>50</v>
      </c>
      <c r="C53" s="68">
        <v>946.0542973596805</v>
      </c>
      <c r="D53" s="68">
        <v>2010.5765625446397</v>
      </c>
      <c r="E53" s="104">
        <f t="shared" si="0"/>
        <v>-1064.5222651849592</v>
      </c>
      <c r="F53" s="68">
        <v>513.64570686374441</v>
      </c>
      <c r="G53" s="68">
        <v>337.93360321372626</v>
      </c>
      <c r="H53" s="69">
        <f t="shared" si="1"/>
        <v>175.71210365001815</v>
      </c>
      <c r="I53" s="25">
        <f t="shared" si="2"/>
        <v>-888.81016153494102</v>
      </c>
      <c r="J53" s="26"/>
      <c r="K53" s="26"/>
      <c r="L53" s="26"/>
      <c r="M53" s="58"/>
      <c r="N53" s="26"/>
      <c r="O53" s="26"/>
    </row>
    <row r="54" spans="2:15">
      <c r="B54" s="57" t="s">
        <v>51</v>
      </c>
      <c r="C54" s="68">
        <v>800.92003041056</v>
      </c>
      <c r="D54" s="68">
        <v>1681.8731983653454</v>
      </c>
      <c r="E54" s="104">
        <f t="shared" si="0"/>
        <v>-880.95316795478539</v>
      </c>
      <c r="F54" s="68">
        <v>499.26169131907028</v>
      </c>
      <c r="G54" s="68">
        <v>295.08536064861869</v>
      </c>
      <c r="H54" s="69">
        <f t="shared" si="1"/>
        <v>204.17633067045159</v>
      </c>
      <c r="I54" s="25">
        <f t="shared" si="2"/>
        <v>-676.77683728433385</v>
      </c>
      <c r="J54" s="26"/>
      <c r="K54" s="26"/>
      <c r="L54" s="26"/>
      <c r="M54" s="58"/>
      <c r="N54" s="26"/>
      <c r="O54" s="26"/>
    </row>
    <row r="55" spans="2:15">
      <c r="B55" s="57" t="s">
        <v>52</v>
      </c>
      <c r="C55" s="68">
        <v>882.55243398852997</v>
      </c>
      <c r="D55" s="68">
        <v>1965.4129908838586</v>
      </c>
      <c r="E55" s="104">
        <f t="shared" si="0"/>
        <v>-1082.8605568953285</v>
      </c>
      <c r="F55" s="68">
        <v>596.8953468878841</v>
      </c>
      <c r="G55" s="68">
        <v>358.07239180911563</v>
      </c>
      <c r="H55" s="69">
        <f t="shared" si="1"/>
        <v>238.82295507876847</v>
      </c>
      <c r="I55" s="25">
        <f t="shared" si="2"/>
        <v>-844.03760181656003</v>
      </c>
      <c r="J55" s="26"/>
      <c r="K55" s="26"/>
      <c r="L55" s="26"/>
      <c r="M55" s="58"/>
      <c r="N55" s="26"/>
      <c r="O55" s="26"/>
    </row>
    <row r="56" spans="2:15">
      <c r="B56" s="57" t="s">
        <v>53</v>
      </c>
      <c r="C56" s="68">
        <v>924.49732630802123</v>
      </c>
      <c r="D56" s="68">
        <v>2079.8604904626086</v>
      </c>
      <c r="E56" s="104">
        <f t="shared" si="0"/>
        <v>-1155.3631641545874</v>
      </c>
      <c r="F56" s="68">
        <v>791.0936581781549</v>
      </c>
      <c r="G56" s="68">
        <v>433.79682568090732</v>
      </c>
      <c r="H56" s="69">
        <f t="shared" si="1"/>
        <v>357.29683249724758</v>
      </c>
      <c r="I56" s="25">
        <f t="shared" si="2"/>
        <v>-798.06633165733979</v>
      </c>
      <c r="J56" s="26"/>
      <c r="K56" s="26"/>
      <c r="L56" s="26"/>
      <c r="M56" s="58"/>
      <c r="N56" s="26"/>
      <c r="O56" s="26"/>
    </row>
    <row r="57" spans="2:15">
      <c r="B57" s="57" t="s">
        <v>54</v>
      </c>
      <c r="C57" s="68">
        <v>894.34957714035386</v>
      </c>
      <c r="D57" s="68">
        <v>1991.175844500422</v>
      </c>
      <c r="E57" s="104">
        <f t="shared" si="0"/>
        <v>-1096.8262673600682</v>
      </c>
      <c r="F57" s="68">
        <v>656.4117422909967</v>
      </c>
      <c r="G57" s="68">
        <v>355.85489582024968</v>
      </c>
      <c r="H57" s="69">
        <f t="shared" si="1"/>
        <v>300.55684647074702</v>
      </c>
      <c r="I57" s="25">
        <f t="shared" si="2"/>
        <v>-796.26942088932117</v>
      </c>
      <c r="J57" s="26"/>
      <c r="K57" s="26"/>
      <c r="L57" s="26"/>
      <c r="M57" s="58"/>
      <c r="N57" s="26"/>
      <c r="O57" s="26"/>
    </row>
    <row r="58" spans="2:15">
      <c r="B58" s="57" t="s">
        <v>84</v>
      </c>
      <c r="C58" s="68">
        <v>830.87747299369698</v>
      </c>
      <c r="D58" s="68">
        <v>1576.2172715497925</v>
      </c>
      <c r="E58" s="104">
        <f t="shared" si="0"/>
        <v>-745.3397985560955</v>
      </c>
      <c r="F58" s="68">
        <v>582.17661449942773</v>
      </c>
      <c r="G58" s="68">
        <v>325.31060449482652</v>
      </c>
      <c r="H58" s="69">
        <f t="shared" si="1"/>
        <v>256.86601000460121</v>
      </c>
      <c r="I58" s="25">
        <f t="shared" si="2"/>
        <v>-488.47378855149429</v>
      </c>
      <c r="M58" s="58"/>
    </row>
    <row r="59" spans="2:15">
      <c r="B59" s="57" t="s">
        <v>85</v>
      </c>
      <c r="C59" s="68">
        <v>988.6846396326788</v>
      </c>
      <c r="D59" s="68">
        <v>1864.8096850836716</v>
      </c>
      <c r="E59" s="104">
        <f t="shared" si="0"/>
        <v>-876.12504545099284</v>
      </c>
      <c r="F59" s="68">
        <v>729.49688943452156</v>
      </c>
      <c r="G59" s="68">
        <v>354.02042412218128</v>
      </c>
      <c r="H59" s="69">
        <f t="shared" si="1"/>
        <v>375.47646531234028</v>
      </c>
      <c r="I59" s="25">
        <f t="shared" si="2"/>
        <v>-500.64858013865256</v>
      </c>
      <c r="M59" s="58"/>
    </row>
    <row r="60" spans="2:15">
      <c r="B60" s="57" t="s">
        <v>86</v>
      </c>
      <c r="C60" s="68">
        <v>1160.8360331945628</v>
      </c>
      <c r="D60" s="68">
        <v>2022.1468014026</v>
      </c>
      <c r="E60" s="104">
        <f t="shared" si="0"/>
        <v>-861.31076820803719</v>
      </c>
      <c r="F60" s="68">
        <v>956.51344650292083</v>
      </c>
      <c r="G60" s="68">
        <v>441.03126851649449</v>
      </c>
      <c r="H60" s="69">
        <f t="shared" si="1"/>
        <v>515.48217798642634</v>
      </c>
      <c r="I60" s="25">
        <f t="shared" si="2"/>
        <v>-345.82859022161085</v>
      </c>
      <c r="M60" s="58"/>
    </row>
    <row r="61" spans="2:15">
      <c r="B61" s="57" t="s">
        <v>87</v>
      </c>
      <c r="C61" s="68">
        <v>1265.3640550018863</v>
      </c>
      <c r="D61" s="68">
        <v>2275.2220419756536</v>
      </c>
      <c r="E61" s="104">
        <f t="shared" si="0"/>
        <v>-1009.8579869737673</v>
      </c>
      <c r="F61" s="68">
        <v>695.84599166647843</v>
      </c>
      <c r="G61" s="68">
        <v>438.19897516482399</v>
      </c>
      <c r="H61" s="69">
        <f t="shared" si="1"/>
        <v>257.64701650165443</v>
      </c>
      <c r="I61" s="25">
        <f t="shared" si="2"/>
        <v>-752.21097047211288</v>
      </c>
      <c r="M61" s="58"/>
    </row>
    <row r="62" spans="2:15">
      <c r="B62" s="57" t="s">
        <v>88</v>
      </c>
      <c r="C62" s="68">
        <v>982.68040207180786</v>
      </c>
      <c r="D62" s="68">
        <v>1832.367344510066</v>
      </c>
      <c r="E62" s="104">
        <f t="shared" si="0"/>
        <v>-849.68694243825814</v>
      </c>
      <c r="F62" s="68">
        <v>600.05844181833311</v>
      </c>
      <c r="G62" s="68">
        <v>373.2708026115825</v>
      </c>
      <c r="H62" s="69">
        <f t="shared" si="1"/>
        <v>226.78763920675061</v>
      </c>
      <c r="I62" s="25">
        <f t="shared" si="2"/>
        <v>-622.89930323150747</v>
      </c>
      <c r="M62" s="58"/>
    </row>
    <row r="63" spans="2:15">
      <c r="B63" s="57" t="s">
        <v>89</v>
      </c>
      <c r="C63" s="68">
        <v>1035.1038967196355</v>
      </c>
      <c r="D63" s="68">
        <v>2069.4519126048012</v>
      </c>
      <c r="E63" s="104">
        <f t="shared" si="0"/>
        <v>-1034.3480158851658</v>
      </c>
      <c r="F63" s="68">
        <v>746.02058467202903</v>
      </c>
      <c r="G63" s="68">
        <v>398.42649638308188</v>
      </c>
      <c r="H63" s="69">
        <f t="shared" si="1"/>
        <v>347.59408828894715</v>
      </c>
      <c r="I63" s="25">
        <f t="shared" si="2"/>
        <v>-686.75392759621855</v>
      </c>
    </row>
    <row r="64" spans="2:15">
      <c r="B64" s="57" t="s">
        <v>90</v>
      </c>
      <c r="C64" s="68">
        <v>1043.2202574160042</v>
      </c>
      <c r="D64" s="68">
        <v>2121.9507666969143</v>
      </c>
      <c r="E64" s="104">
        <f t="shared" si="0"/>
        <v>-1078.7305092809102</v>
      </c>
      <c r="F64" s="68">
        <v>979.7049044405951</v>
      </c>
      <c r="G64" s="68">
        <v>453.243042852352</v>
      </c>
      <c r="H64" s="69">
        <f t="shared" si="1"/>
        <v>526.4618615882431</v>
      </c>
      <c r="I64" s="25">
        <f t="shared" si="2"/>
        <v>-552.26864769266706</v>
      </c>
    </row>
  </sheetData>
  <mergeCells count="4">
    <mergeCell ref="C4:E4"/>
    <mergeCell ref="F4:H4"/>
    <mergeCell ref="I4:I5"/>
    <mergeCell ref="B2:I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85"/>
  <sheetViews>
    <sheetView zoomScale="91" zoomScaleNormal="91" workbookViewId="0">
      <pane xSplit="2" ySplit="5" topLeftCell="C152" activePane="bottomRight" state="frozen"/>
      <selection pane="topRight" activeCell="C1" sqref="C1"/>
      <selection pane="bottomLeft" activeCell="A4" sqref="A4"/>
      <selection pane="bottomRight" activeCell="C202" sqref="C202"/>
    </sheetView>
  </sheetViews>
  <sheetFormatPr defaultRowHeight="15"/>
  <cols>
    <col min="1" max="1" width="5.85546875" customWidth="1"/>
    <col min="3" max="3" width="15.28515625" style="23" customWidth="1"/>
    <col min="4" max="4" width="11" style="23" bestFit="1" customWidth="1"/>
    <col min="5" max="5" width="11.5703125" style="23" bestFit="1" customWidth="1"/>
    <col min="6" max="6" width="12.7109375" style="23" customWidth="1"/>
    <col min="7" max="7" width="10.28515625" customWidth="1"/>
    <col min="8" max="8" width="11" bestFit="1" customWidth="1"/>
    <col min="9" max="9" width="11.28515625" customWidth="1"/>
    <col min="10" max="10" width="10.5703125" customWidth="1"/>
    <col min="11" max="11" width="9.5703125" customWidth="1"/>
    <col min="12" max="12" width="12.7109375" customWidth="1"/>
    <col min="13" max="13" width="11.5703125" customWidth="1"/>
    <col min="14" max="15" width="9.5703125" customWidth="1"/>
    <col min="16" max="16" width="10.5703125" customWidth="1"/>
    <col min="17" max="18" width="11" bestFit="1" customWidth="1"/>
    <col min="19" max="20" width="10.5703125" customWidth="1"/>
    <col min="21" max="21" width="9.5703125" customWidth="1"/>
    <col min="22" max="22" width="10.28515625" customWidth="1"/>
    <col min="23" max="23" width="9.5703125" customWidth="1"/>
    <col min="24" max="24" width="11" bestFit="1" customWidth="1"/>
    <col min="25" max="25" width="10" bestFit="1" customWidth="1"/>
    <col min="26" max="27" width="11" bestFit="1" customWidth="1"/>
    <col min="28" max="28" width="10.42578125" customWidth="1"/>
    <col min="29" max="29" width="12.7109375" customWidth="1"/>
    <col min="30" max="30" width="11" bestFit="1" customWidth="1"/>
  </cols>
  <sheetData>
    <row r="2" spans="2:30">
      <c r="C2" s="23" t="s">
        <v>291</v>
      </c>
    </row>
    <row r="4" spans="2:30" ht="26.25" customHeight="1">
      <c r="B4" s="79"/>
      <c r="C4" s="113" t="s">
        <v>103</v>
      </c>
      <c r="D4" s="113"/>
      <c r="E4" s="113"/>
      <c r="F4" s="113"/>
      <c r="G4" s="112" t="s">
        <v>96</v>
      </c>
      <c r="H4" s="112"/>
      <c r="I4" s="112"/>
      <c r="J4" s="112" t="s">
        <v>106</v>
      </c>
      <c r="K4" s="112"/>
      <c r="L4" s="112"/>
      <c r="M4" s="112" t="s">
        <v>107</v>
      </c>
      <c r="N4" s="112"/>
      <c r="O4" s="112"/>
      <c r="P4" s="112" t="s">
        <v>95</v>
      </c>
      <c r="Q4" s="112"/>
      <c r="R4" s="112"/>
      <c r="S4" s="112" t="s">
        <v>108</v>
      </c>
      <c r="T4" s="112"/>
      <c r="U4" s="112"/>
      <c r="V4" s="112" t="s">
        <v>91</v>
      </c>
      <c r="W4" s="112"/>
      <c r="X4" s="112"/>
      <c r="Y4" s="112" t="s">
        <v>109</v>
      </c>
      <c r="Z4" s="112"/>
      <c r="AA4" s="112"/>
      <c r="AB4" s="112" t="s">
        <v>110</v>
      </c>
      <c r="AC4" s="112"/>
      <c r="AD4" s="112"/>
    </row>
    <row r="5" spans="2:30">
      <c r="B5" s="79"/>
      <c r="C5" s="90" t="s">
        <v>104</v>
      </c>
      <c r="D5" s="90" t="s">
        <v>1</v>
      </c>
      <c r="E5" s="90" t="s">
        <v>26</v>
      </c>
      <c r="F5" s="90" t="s">
        <v>105</v>
      </c>
      <c r="G5" s="9" t="s">
        <v>104</v>
      </c>
      <c r="H5" s="9" t="s">
        <v>1</v>
      </c>
      <c r="I5" s="9" t="s">
        <v>105</v>
      </c>
      <c r="J5" s="9" t="s">
        <v>104</v>
      </c>
      <c r="K5" s="9" t="s">
        <v>1</v>
      </c>
      <c r="L5" s="9" t="s">
        <v>105</v>
      </c>
      <c r="M5" s="9" t="s">
        <v>104</v>
      </c>
      <c r="N5" s="9" t="s">
        <v>1</v>
      </c>
      <c r="O5" s="9" t="s">
        <v>105</v>
      </c>
      <c r="P5" s="9" t="s">
        <v>104</v>
      </c>
      <c r="Q5" s="9" t="s">
        <v>1</v>
      </c>
      <c r="R5" s="9" t="s">
        <v>105</v>
      </c>
      <c r="S5" s="9" t="s">
        <v>104</v>
      </c>
      <c r="T5" s="9" t="s">
        <v>1</v>
      </c>
      <c r="U5" s="9" t="s">
        <v>105</v>
      </c>
      <c r="V5" s="9" t="s">
        <v>104</v>
      </c>
      <c r="W5" s="9" t="s">
        <v>1</v>
      </c>
      <c r="X5" s="9" t="s">
        <v>105</v>
      </c>
      <c r="Y5" s="9" t="s">
        <v>104</v>
      </c>
      <c r="Z5" s="9" t="s">
        <v>1</v>
      </c>
      <c r="AA5" s="9" t="s">
        <v>105</v>
      </c>
      <c r="AB5" s="9" t="s">
        <v>104</v>
      </c>
      <c r="AC5" s="9" t="s">
        <v>1</v>
      </c>
      <c r="AD5" s="9" t="s">
        <v>105</v>
      </c>
    </row>
    <row r="6" spans="2:30" s="26" customFormat="1">
      <c r="B6" s="92" t="s">
        <v>111</v>
      </c>
      <c r="C6" s="93">
        <f>G6+J6+M6+P6+S6+V6+Y6+AB6</f>
        <v>16077.79982</v>
      </c>
      <c r="D6" s="93">
        <f>H6+K6+N6+Q6+T6+W6+Z6+AC6</f>
        <v>49817.106749999984</v>
      </c>
      <c r="E6" s="93">
        <f>C6-D6</f>
        <v>-33739.306929999984</v>
      </c>
      <c r="F6" s="93">
        <f>I6+L6+O6+R6+U6+X6+AA6+AD6</f>
        <v>65894.906569999977</v>
      </c>
      <c r="G6" s="94">
        <v>2976.3307999999993</v>
      </c>
      <c r="H6" s="94">
        <v>3976.6535099999946</v>
      </c>
      <c r="I6" s="94">
        <f>SUM(G6:H6)</f>
        <v>6952.9843099999944</v>
      </c>
      <c r="J6" s="94">
        <v>777.36324000000002</v>
      </c>
      <c r="K6" s="94">
        <v>1557.42154</v>
      </c>
      <c r="L6" s="94">
        <f>SUM(J6:K6)</f>
        <v>2334.78478</v>
      </c>
      <c r="M6" s="94">
        <v>755.07112000000018</v>
      </c>
      <c r="N6" s="94">
        <v>905.21459000000016</v>
      </c>
      <c r="O6" s="94">
        <f>SUM(M6:N6)</f>
        <v>1660.2857100000003</v>
      </c>
      <c r="P6" s="94">
        <v>286.71513999999996</v>
      </c>
      <c r="Q6" s="94">
        <v>4720.4686799999999</v>
      </c>
      <c r="R6" s="94">
        <f>SUM(P6:Q6)</f>
        <v>5007.1838200000002</v>
      </c>
      <c r="S6" s="94">
        <v>19.692499999999999</v>
      </c>
      <c r="T6" s="94">
        <v>114.31127000000001</v>
      </c>
      <c r="U6" s="94">
        <f>SUM(S6:T6)</f>
        <v>134.00377</v>
      </c>
      <c r="V6" s="94">
        <v>2160.1600700000004</v>
      </c>
      <c r="W6" s="94">
        <v>8675.3818799999935</v>
      </c>
      <c r="X6" s="94">
        <f>SUM(V6:W6)</f>
        <v>10835.541949999993</v>
      </c>
      <c r="Y6" s="94">
        <v>6776.8302500000009</v>
      </c>
      <c r="Z6" s="94">
        <v>9134.2330600000023</v>
      </c>
      <c r="AA6" s="94">
        <f>SUM(Y6:Z6)</f>
        <v>15911.063310000003</v>
      </c>
      <c r="AB6" s="94">
        <v>2325.6366999999991</v>
      </c>
      <c r="AC6" s="94">
        <v>20733.422219999993</v>
      </c>
      <c r="AD6" s="94">
        <f>SUM(AB6:AC6)</f>
        <v>23059.058919999992</v>
      </c>
    </row>
    <row r="7" spans="2:30">
      <c r="B7" s="88" t="s">
        <v>112</v>
      </c>
      <c r="C7" s="91">
        <f t="shared" ref="C7:C70" si="0">G7+J7+M7+P7+S7+V7+Y7+AB7</f>
        <v>21806.513129999992</v>
      </c>
      <c r="D7" s="91">
        <f t="shared" ref="D7:D70" si="1">H7+K7+N7+Q7+T7+W7+Z7+AC7</f>
        <v>51840.878259999969</v>
      </c>
      <c r="E7" s="93">
        <f t="shared" ref="E7:E70" si="2">C7-D7</f>
        <v>-30034.365129999976</v>
      </c>
      <c r="F7" s="91">
        <f t="shared" ref="F7:F70" si="3">I7+L7+O7+R7+U7+X7+AA7+AD7</f>
        <v>73647.391389999961</v>
      </c>
      <c r="G7" s="52">
        <v>5960.1801099999984</v>
      </c>
      <c r="H7" s="52">
        <v>5607.4732199999935</v>
      </c>
      <c r="I7" s="52">
        <f t="shared" ref="I7:I70" si="4">SUM(G7:H7)</f>
        <v>11567.653329999992</v>
      </c>
      <c r="J7" s="52">
        <v>1666.6915799999992</v>
      </c>
      <c r="K7" s="52">
        <v>2314.0010599999982</v>
      </c>
      <c r="L7" s="52">
        <f t="shared" ref="L7:L70" si="5">SUM(J7:K7)</f>
        <v>3980.6926399999975</v>
      </c>
      <c r="M7" s="52">
        <v>1593.0152899999996</v>
      </c>
      <c r="N7" s="52">
        <v>2052.8506099999995</v>
      </c>
      <c r="O7" s="52">
        <f t="shared" ref="O7:O70" si="6">SUM(M7:N7)</f>
        <v>3645.8658999999989</v>
      </c>
      <c r="P7" s="52">
        <v>414.80410999999998</v>
      </c>
      <c r="Q7" s="52">
        <v>3356.8592100000001</v>
      </c>
      <c r="R7" s="52">
        <f t="shared" ref="R7:R70" si="7">SUM(P7:Q7)</f>
        <v>3771.6633200000001</v>
      </c>
      <c r="S7" s="52">
        <v>28.790000000000003</v>
      </c>
      <c r="T7" s="52">
        <v>150.55122000000003</v>
      </c>
      <c r="U7" s="52">
        <f t="shared" ref="U7:U70" si="8">SUM(S7:T7)</f>
        <v>179.34122000000002</v>
      </c>
      <c r="V7" s="52">
        <v>4747.7763099999975</v>
      </c>
      <c r="W7" s="52">
        <v>12505.902829999997</v>
      </c>
      <c r="X7" s="52">
        <f t="shared" ref="X7:X70" si="9">SUM(V7:W7)</f>
        <v>17253.679139999993</v>
      </c>
      <c r="Y7" s="52">
        <v>5141.6344699999981</v>
      </c>
      <c r="Z7" s="52">
        <v>14385.811499999994</v>
      </c>
      <c r="AA7" s="52">
        <f t="shared" ref="AA7:AA70" si="10">SUM(Y7:Z7)</f>
        <v>19527.445969999993</v>
      </c>
      <c r="AB7" s="52">
        <v>2253.6212600000008</v>
      </c>
      <c r="AC7" s="52">
        <v>11467.428609999992</v>
      </c>
      <c r="AD7" s="52">
        <f t="shared" ref="AD7:AD70" si="11">SUM(AB7:AC7)</f>
        <v>13721.049869999992</v>
      </c>
    </row>
    <row r="8" spans="2:30">
      <c r="B8" s="88" t="s">
        <v>113</v>
      </c>
      <c r="C8" s="91">
        <f t="shared" si="0"/>
        <v>26254.153289999995</v>
      </c>
      <c r="D8" s="91">
        <f t="shared" si="1"/>
        <v>56374.221889999993</v>
      </c>
      <c r="E8" s="93">
        <f t="shared" si="2"/>
        <v>-30120.068599999999</v>
      </c>
      <c r="F8" s="91">
        <f t="shared" si="3"/>
        <v>82628.375180000003</v>
      </c>
      <c r="G8" s="52">
        <v>5829.4315899999992</v>
      </c>
      <c r="H8" s="52">
        <v>7023.2304199999926</v>
      </c>
      <c r="I8" s="52">
        <f t="shared" si="4"/>
        <v>12852.662009999993</v>
      </c>
      <c r="J8" s="52">
        <v>1401.30628</v>
      </c>
      <c r="K8" s="52">
        <v>1211.2468699999999</v>
      </c>
      <c r="L8" s="52">
        <f t="shared" si="5"/>
        <v>2612.5531499999997</v>
      </c>
      <c r="M8" s="52">
        <v>1880.7381500000004</v>
      </c>
      <c r="N8" s="52">
        <v>2274.94499</v>
      </c>
      <c r="O8" s="52">
        <f t="shared" si="6"/>
        <v>4155.6831400000001</v>
      </c>
      <c r="P8" s="52">
        <v>1466.8288699999998</v>
      </c>
      <c r="Q8" s="52">
        <v>2604.4859100000012</v>
      </c>
      <c r="R8" s="52">
        <f t="shared" si="7"/>
        <v>4071.3147800000011</v>
      </c>
      <c r="S8" s="52">
        <v>91.570370000000011</v>
      </c>
      <c r="T8" s="52">
        <v>196.4560699999999</v>
      </c>
      <c r="U8" s="52">
        <f t="shared" si="8"/>
        <v>288.02643999999992</v>
      </c>
      <c r="V8" s="52">
        <v>5439.0164800000011</v>
      </c>
      <c r="W8" s="52">
        <v>14095.807129999992</v>
      </c>
      <c r="X8" s="52">
        <f t="shared" si="9"/>
        <v>19534.823609999992</v>
      </c>
      <c r="Y8" s="52">
        <v>8380.1005700000005</v>
      </c>
      <c r="Z8" s="52">
        <v>14837.474500000009</v>
      </c>
      <c r="AA8" s="52">
        <f t="shared" si="10"/>
        <v>23217.57507000001</v>
      </c>
      <c r="AB8" s="52">
        <v>1765.1609799999951</v>
      </c>
      <c r="AC8" s="52">
        <v>14130.576000000001</v>
      </c>
      <c r="AD8" s="52">
        <f t="shared" si="11"/>
        <v>15895.736979999996</v>
      </c>
    </row>
    <row r="9" spans="2:30">
      <c r="B9" s="88" t="s">
        <v>114</v>
      </c>
      <c r="C9" s="91">
        <f t="shared" si="0"/>
        <v>27348.831189999997</v>
      </c>
      <c r="D9" s="91">
        <f t="shared" si="1"/>
        <v>52014.148650000017</v>
      </c>
      <c r="E9" s="93">
        <f t="shared" si="2"/>
        <v>-24665.31746000002</v>
      </c>
      <c r="F9" s="91">
        <f t="shared" si="3"/>
        <v>79362.979840000029</v>
      </c>
      <c r="G9" s="52">
        <v>5680.2448000000013</v>
      </c>
      <c r="H9" s="52">
        <v>5433.8419300000032</v>
      </c>
      <c r="I9" s="52">
        <f t="shared" si="4"/>
        <v>11114.086730000005</v>
      </c>
      <c r="J9" s="52">
        <v>2449.0490100000015</v>
      </c>
      <c r="K9" s="52">
        <v>2587.4160699999998</v>
      </c>
      <c r="L9" s="52">
        <f t="shared" si="5"/>
        <v>5036.4650800000018</v>
      </c>
      <c r="M9" s="52">
        <v>984.16877000000011</v>
      </c>
      <c r="N9" s="52">
        <v>774.67901999999992</v>
      </c>
      <c r="O9" s="52">
        <f t="shared" si="6"/>
        <v>1758.84779</v>
      </c>
      <c r="P9" s="52">
        <v>630.65214999999989</v>
      </c>
      <c r="Q9" s="52">
        <v>1688.9044899999999</v>
      </c>
      <c r="R9" s="52">
        <f t="shared" si="7"/>
        <v>2319.5566399999998</v>
      </c>
      <c r="S9" s="52">
        <v>14.879999999999999</v>
      </c>
      <c r="T9" s="52">
        <v>375.47897999999992</v>
      </c>
      <c r="U9" s="52">
        <f t="shared" si="8"/>
        <v>390.35897999999992</v>
      </c>
      <c r="V9" s="52">
        <v>6930.7167999999983</v>
      </c>
      <c r="W9" s="52">
        <v>6885.0101700000123</v>
      </c>
      <c r="X9" s="52">
        <f t="shared" si="9"/>
        <v>13815.726970000011</v>
      </c>
      <c r="Y9" s="52">
        <v>8668.482350000002</v>
      </c>
      <c r="Z9" s="52">
        <v>22038.359740000011</v>
      </c>
      <c r="AA9" s="52">
        <f t="shared" si="10"/>
        <v>30706.842090000013</v>
      </c>
      <c r="AB9" s="52">
        <v>1990.6373099999946</v>
      </c>
      <c r="AC9" s="52">
        <v>12230.45825</v>
      </c>
      <c r="AD9" s="52">
        <f t="shared" si="11"/>
        <v>14221.095559999994</v>
      </c>
    </row>
    <row r="10" spans="2:30">
      <c r="B10" s="88" t="s">
        <v>115</v>
      </c>
      <c r="C10" s="91">
        <f t="shared" si="0"/>
        <v>28684.547610000005</v>
      </c>
      <c r="D10" s="91">
        <f t="shared" si="1"/>
        <v>45551.301495478612</v>
      </c>
      <c r="E10" s="93">
        <f t="shared" si="2"/>
        <v>-16866.753885478607</v>
      </c>
      <c r="F10" s="91">
        <f t="shared" si="3"/>
        <v>74235.849105478614</v>
      </c>
      <c r="G10" s="52">
        <v>6334.7296099999994</v>
      </c>
      <c r="H10" s="52">
        <v>5992.2449400000032</v>
      </c>
      <c r="I10" s="52">
        <f t="shared" si="4"/>
        <v>12326.974550000003</v>
      </c>
      <c r="J10" s="52">
        <v>2968.3299700000002</v>
      </c>
      <c r="K10" s="52">
        <v>2054.74748</v>
      </c>
      <c r="L10" s="52">
        <f t="shared" si="5"/>
        <v>5023.0774500000007</v>
      </c>
      <c r="M10" s="52">
        <v>1059.9366300000002</v>
      </c>
      <c r="N10" s="52">
        <v>189.89039</v>
      </c>
      <c r="O10" s="52">
        <f t="shared" si="6"/>
        <v>1249.8270200000002</v>
      </c>
      <c r="P10" s="52">
        <v>514.80717000000016</v>
      </c>
      <c r="Q10" s="52">
        <v>2245.0849400000002</v>
      </c>
      <c r="R10" s="52">
        <f t="shared" si="7"/>
        <v>2759.8921100000002</v>
      </c>
      <c r="S10" s="52">
        <v>101.10430000000001</v>
      </c>
      <c r="T10" s="52">
        <v>234.92908999999992</v>
      </c>
      <c r="U10" s="52">
        <f t="shared" si="8"/>
        <v>336.03338999999994</v>
      </c>
      <c r="V10" s="52">
        <v>5232.1887799999995</v>
      </c>
      <c r="W10" s="52">
        <v>5436.9412600000041</v>
      </c>
      <c r="X10" s="52">
        <f t="shared" si="9"/>
        <v>10669.130040000004</v>
      </c>
      <c r="Y10" s="52">
        <v>6465.6952600000004</v>
      </c>
      <c r="Z10" s="52">
        <v>15525.435865478597</v>
      </c>
      <c r="AA10" s="52">
        <f t="shared" si="10"/>
        <v>21991.131125478598</v>
      </c>
      <c r="AB10" s="52">
        <v>6007.755890000004</v>
      </c>
      <c r="AC10" s="52">
        <v>13872.027530000007</v>
      </c>
      <c r="AD10" s="52">
        <f t="shared" si="11"/>
        <v>19879.783420000011</v>
      </c>
    </row>
    <row r="11" spans="2:30">
      <c r="B11" s="88" t="s">
        <v>116</v>
      </c>
      <c r="C11" s="91">
        <f t="shared" si="0"/>
        <v>29192.384970000006</v>
      </c>
      <c r="D11" s="91">
        <f t="shared" si="1"/>
        <v>64049.194979999971</v>
      </c>
      <c r="E11" s="93">
        <f t="shared" si="2"/>
        <v>-34856.810009999965</v>
      </c>
      <c r="F11" s="91">
        <f t="shared" si="3"/>
        <v>93241.57994999997</v>
      </c>
      <c r="G11" s="52">
        <v>8337.5414400000009</v>
      </c>
      <c r="H11" s="52">
        <v>13151.206319999974</v>
      </c>
      <c r="I11" s="52">
        <f t="shared" si="4"/>
        <v>21488.747759999977</v>
      </c>
      <c r="J11" s="52">
        <v>1825.7328300000004</v>
      </c>
      <c r="K11" s="52">
        <v>3620.5992799999995</v>
      </c>
      <c r="L11" s="52">
        <f t="shared" si="5"/>
        <v>5446.3321099999994</v>
      </c>
      <c r="M11" s="52">
        <v>1492.8119300000001</v>
      </c>
      <c r="N11" s="52">
        <v>461.96863000000019</v>
      </c>
      <c r="O11" s="52">
        <f t="shared" si="6"/>
        <v>1954.7805600000002</v>
      </c>
      <c r="P11" s="52">
        <v>695.92529999999988</v>
      </c>
      <c r="Q11" s="52">
        <v>2797.4955099999997</v>
      </c>
      <c r="R11" s="52">
        <f t="shared" si="7"/>
        <v>3493.4208099999996</v>
      </c>
      <c r="S11" s="52">
        <v>78.455300000000008</v>
      </c>
      <c r="T11" s="52">
        <v>145.30042</v>
      </c>
      <c r="U11" s="52">
        <f t="shared" si="8"/>
        <v>223.75572</v>
      </c>
      <c r="V11" s="52">
        <v>5146.1898500000034</v>
      </c>
      <c r="W11" s="52">
        <v>6497.7234599999956</v>
      </c>
      <c r="X11" s="52">
        <f t="shared" si="9"/>
        <v>11643.91331</v>
      </c>
      <c r="Y11" s="52">
        <v>7851.0509499999998</v>
      </c>
      <c r="Z11" s="52">
        <v>26716.166689999995</v>
      </c>
      <c r="AA11" s="52">
        <f t="shared" si="10"/>
        <v>34567.217639999995</v>
      </c>
      <c r="AB11" s="52">
        <v>3764.6773700000022</v>
      </c>
      <c r="AC11" s="52">
        <v>10658.734670000007</v>
      </c>
      <c r="AD11" s="52">
        <f t="shared" si="11"/>
        <v>14423.41204000001</v>
      </c>
    </row>
    <row r="12" spans="2:30">
      <c r="B12" s="88" t="s">
        <v>117</v>
      </c>
      <c r="C12" s="91">
        <f t="shared" si="0"/>
        <v>28977.807550000005</v>
      </c>
      <c r="D12" s="91">
        <f t="shared" si="1"/>
        <v>55381.086456542282</v>
      </c>
      <c r="E12" s="93">
        <f t="shared" si="2"/>
        <v>-26403.278906542277</v>
      </c>
      <c r="F12" s="91">
        <f t="shared" si="3"/>
        <v>84358.894006542279</v>
      </c>
      <c r="G12" s="52">
        <v>7827.4010300000018</v>
      </c>
      <c r="H12" s="52">
        <v>13011.180169999985</v>
      </c>
      <c r="I12" s="52">
        <f t="shared" si="4"/>
        <v>20838.581199999986</v>
      </c>
      <c r="J12" s="52">
        <v>1731.6271100000004</v>
      </c>
      <c r="K12" s="52">
        <v>4720.9185100000004</v>
      </c>
      <c r="L12" s="52">
        <f t="shared" si="5"/>
        <v>6452.5456200000008</v>
      </c>
      <c r="M12" s="52">
        <v>706.60457000000019</v>
      </c>
      <c r="N12" s="52">
        <v>221.93964</v>
      </c>
      <c r="O12" s="52">
        <f t="shared" si="6"/>
        <v>928.54421000000025</v>
      </c>
      <c r="P12" s="52">
        <v>548.26711</v>
      </c>
      <c r="Q12" s="52">
        <v>3246.2128899999989</v>
      </c>
      <c r="R12" s="52">
        <f t="shared" si="7"/>
        <v>3794.4799999999987</v>
      </c>
      <c r="S12" s="52">
        <v>79.874400000000009</v>
      </c>
      <c r="T12" s="52">
        <v>101.98462000000002</v>
      </c>
      <c r="U12" s="52">
        <f t="shared" si="8"/>
        <v>181.85902000000004</v>
      </c>
      <c r="V12" s="52">
        <v>4754.0701300000001</v>
      </c>
      <c r="W12" s="52">
        <v>4945.52412</v>
      </c>
      <c r="X12" s="52">
        <f t="shared" si="9"/>
        <v>9699.5942500000001</v>
      </c>
      <c r="Y12" s="52">
        <v>7510.3095100000019</v>
      </c>
      <c r="Z12" s="52">
        <v>14332.822506542298</v>
      </c>
      <c r="AA12" s="52">
        <f t="shared" si="10"/>
        <v>21843.132016542299</v>
      </c>
      <c r="AB12" s="52">
        <v>5819.6536900000001</v>
      </c>
      <c r="AC12" s="52">
        <v>14800.503999999997</v>
      </c>
      <c r="AD12" s="52">
        <f t="shared" si="11"/>
        <v>20620.157689999996</v>
      </c>
    </row>
    <row r="13" spans="2:30">
      <c r="B13" s="88" t="s">
        <v>118</v>
      </c>
      <c r="C13" s="91">
        <f t="shared" si="0"/>
        <v>31021.85475000001</v>
      </c>
      <c r="D13" s="91">
        <f t="shared" si="1"/>
        <v>75993.784519999987</v>
      </c>
      <c r="E13" s="93">
        <f t="shared" si="2"/>
        <v>-44971.929769999973</v>
      </c>
      <c r="F13" s="91">
        <f t="shared" si="3"/>
        <v>107015.63927</v>
      </c>
      <c r="G13" s="52">
        <v>9337.8545799999993</v>
      </c>
      <c r="H13" s="52">
        <v>12131.845489999991</v>
      </c>
      <c r="I13" s="52">
        <f t="shared" si="4"/>
        <v>21469.700069999992</v>
      </c>
      <c r="J13" s="52">
        <v>1464.9385500000001</v>
      </c>
      <c r="K13" s="52">
        <v>7407.0643600000003</v>
      </c>
      <c r="L13" s="52">
        <f t="shared" si="5"/>
        <v>8872.0029100000011</v>
      </c>
      <c r="M13" s="52">
        <v>1346.544380000001</v>
      </c>
      <c r="N13" s="52">
        <v>530.5765899999999</v>
      </c>
      <c r="O13" s="52">
        <f t="shared" si="6"/>
        <v>1877.1209700000009</v>
      </c>
      <c r="P13" s="52">
        <v>559.57141999999976</v>
      </c>
      <c r="Q13" s="52">
        <v>3309.9122600000005</v>
      </c>
      <c r="R13" s="52">
        <f t="shared" si="7"/>
        <v>3869.4836800000003</v>
      </c>
      <c r="S13" s="52">
        <v>93.742149999999995</v>
      </c>
      <c r="T13" s="52">
        <v>454.95289000000002</v>
      </c>
      <c r="U13" s="52">
        <f t="shared" si="8"/>
        <v>548.69504000000006</v>
      </c>
      <c r="V13" s="52">
        <v>5032.5169299999998</v>
      </c>
      <c r="W13" s="52">
        <v>4592.695929999998</v>
      </c>
      <c r="X13" s="52">
        <f t="shared" si="9"/>
        <v>9625.2128599999978</v>
      </c>
      <c r="Y13" s="52">
        <v>6255.8578199999993</v>
      </c>
      <c r="Z13" s="52">
        <v>31350.536990000001</v>
      </c>
      <c r="AA13" s="52">
        <f t="shared" si="10"/>
        <v>37606.394809999998</v>
      </c>
      <c r="AB13" s="52">
        <v>6930.8289200000108</v>
      </c>
      <c r="AC13" s="52">
        <v>16216.200010000006</v>
      </c>
      <c r="AD13" s="52">
        <f t="shared" si="11"/>
        <v>23147.028930000015</v>
      </c>
    </row>
    <row r="14" spans="2:30">
      <c r="B14" s="88" t="s">
        <v>119</v>
      </c>
      <c r="C14" s="91">
        <f t="shared" si="0"/>
        <v>35441.849920000008</v>
      </c>
      <c r="D14" s="91">
        <f t="shared" si="1"/>
        <v>52956.337990000029</v>
      </c>
      <c r="E14" s="93">
        <f t="shared" si="2"/>
        <v>-17514.488070000021</v>
      </c>
      <c r="F14" s="91">
        <f t="shared" si="3"/>
        <v>88398.187910000037</v>
      </c>
      <c r="G14" s="52">
        <v>8524.7712300000021</v>
      </c>
      <c r="H14" s="52">
        <v>10007.03382000001</v>
      </c>
      <c r="I14" s="52">
        <f t="shared" si="4"/>
        <v>18531.80505000001</v>
      </c>
      <c r="J14" s="52">
        <v>1748.4544600000006</v>
      </c>
      <c r="K14" s="52">
        <v>6638.611899999999</v>
      </c>
      <c r="L14" s="52">
        <f t="shared" si="5"/>
        <v>8387.0663599999989</v>
      </c>
      <c r="M14" s="52">
        <v>934.29342000000008</v>
      </c>
      <c r="N14" s="52">
        <v>455.17042000000009</v>
      </c>
      <c r="O14" s="52">
        <f t="shared" si="6"/>
        <v>1389.4638400000001</v>
      </c>
      <c r="P14" s="52">
        <v>1164.17661</v>
      </c>
      <c r="Q14" s="52">
        <v>2573.7148100000009</v>
      </c>
      <c r="R14" s="52">
        <f t="shared" si="7"/>
        <v>3737.8914200000008</v>
      </c>
      <c r="S14" s="52">
        <v>110.07825999999999</v>
      </c>
      <c r="T14" s="52">
        <v>294.91597999999999</v>
      </c>
      <c r="U14" s="52">
        <f t="shared" si="8"/>
        <v>404.99423999999999</v>
      </c>
      <c r="V14" s="52">
        <v>9710.0928600000043</v>
      </c>
      <c r="W14" s="52">
        <v>6502.2863500000058</v>
      </c>
      <c r="X14" s="52">
        <f t="shared" si="9"/>
        <v>16212.37921000001</v>
      </c>
      <c r="Y14" s="52">
        <v>6270.353360000001</v>
      </c>
      <c r="Z14" s="52">
        <v>14985.177410000008</v>
      </c>
      <c r="AA14" s="52">
        <f t="shared" si="10"/>
        <v>21255.530770000008</v>
      </c>
      <c r="AB14" s="52">
        <v>6979.6297200000008</v>
      </c>
      <c r="AC14" s="52">
        <v>11499.427300000008</v>
      </c>
      <c r="AD14" s="52">
        <f t="shared" si="11"/>
        <v>18479.057020000007</v>
      </c>
    </row>
    <row r="15" spans="2:30">
      <c r="B15" s="88" t="s">
        <v>120</v>
      </c>
      <c r="C15" s="91">
        <f t="shared" si="0"/>
        <v>23915.703539999999</v>
      </c>
      <c r="D15" s="91">
        <f t="shared" si="1"/>
        <v>73540.504460000026</v>
      </c>
      <c r="E15" s="93">
        <f t="shared" si="2"/>
        <v>-49624.800920000023</v>
      </c>
      <c r="F15" s="91">
        <f t="shared" si="3"/>
        <v>97456.208000000013</v>
      </c>
      <c r="G15" s="52">
        <v>4481.5118899999998</v>
      </c>
      <c r="H15" s="52">
        <v>12315.985010000017</v>
      </c>
      <c r="I15" s="52">
        <f t="shared" si="4"/>
        <v>16797.496900000016</v>
      </c>
      <c r="J15" s="52">
        <v>967.49824000000012</v>
      </c>
      <c r="K15" s="52">
        <v>7007.9892499999987</v>
      </c>
      <c r="L15" s="52">
        <f t="shared" si="5"/>
        <v>7975.4874899999986</v>
      </c>
      <c r="M15" s="52">
        <v>1283.7328699999998</v>
      </c>
      <c r="N15" s="52">
        <v>723.10400000000016</v>
      </c>
      <c r="O15" s="52">
        <f t="shared" si="6"/>
        <v>2006.8368700000001</v>
      </c>
      <c r="P15" s="52">
        <v>1152.6352899999999</v>
      </c>
      <c r="Q15" s="52">
        <v>3664.479080000001</v>
      </c>
      <c r="R15" s="52">
        <f t="shared" si="7"/>
        <v>4817.1143700000011</v>
      </c>
      <c r="S15" s="52">
        <v>132.19821999999999</v>
      </c>
      <c r="T15" s="52">
        <v>304.96197000000006</v>
      </c>
      <c r="U15" s="52">
        <f t="shared" si="8"/>
        <v>437.16019000000006</v>
      </c>
      <c r="V15" s="52">
        <v>5694.1902399999999</v>
      </c>
      <c r="W15" s="52">
        <v>6930.7680199999895</v>
      </c>
      <c r="X15" s="52">
        <f t="shared" si="9"/>
        <v>12624.958259999989</v>
      </c>
      <c r="Y15" s="52">
        <v>6263.7976600000002</v>
      </c>
      <c r="Z15" s="52">
        <v>16969.843840000005</v>
      </c>
      <c r="AA15" s="52">
        <f t="shared" si="10"/>
        <v>23233.641500000005</v>
      </c>
      <c r="AB15" s="52">
        <v>3940.1391299999996</v>
      </c>
      <c r="AC15" s="52">
        <v>25623.37329000001</v>
      </c>
      <c r="AD15" s="52">
        <f t="shared" si="11"/>
        <v>29563.51242000001</v>
      </c>
    </row>
    <row r="16" spans="2:30">
      <c r="B16" s="88" t="s">
        <v>121</v>
      </c>
      <c r="C16" s="91">
        <f t="shared" si="0"/>
        <v>28549.796950000004</v>
      </c>
      <c r="D16" s="91">
        <f t="shared" si="1"/>
        <v>63964.657789999961</v>
      </c>
      <c r="E16" s="93">
        <f t="shared" si="2"/>
        <v>-35414.860839999958</v>
      </c>
      <c r="F16" s="91">
        <f t="shared" si="3"/>
        <v>92514.454739999957</v>
      </c>
      <c r="G16" s="52">
        <v>4522.3109200000017</v>
      </c>
      <c r="H16" s="52">
        <v>10985.080389999974</v>
      </c>
      <c r="I16" s="52">
        <f t="shared" si="4"/>
        <v>15507.391309999975</v>
      </c>
      <c r="J16" s="52">
        <v>974.29624999999976</v>
      </c>
      <c r="K16" s="52">
        <v>8799.4403999999977</v>
      </c>
      <c r="L16" s="52">
        <f t="shared" si="5"/>
        <v>9773.7366499999971</v>
      </c>
      <c r="M16" s="52">
        <v>633.67824999999993</v>
      </c>
      <c r="N16" s="52">
        <v>2749.1153599999998</v>
      </c>
      <c r="O16" s="52">
        <f t="shared" si="6"/>
        <v>3382.7936099999997</v>
      </c>
      <c r="P16" s="52">
        <v>1844.3715800000004</v>
      </c>
      <c r="Q16" s="52">
        <v>2728.0940999999998</v>
      </c>
      <c r="R16" s="52">
        <f t="shared" si="7"/>
        <v>4572.4656800000002</v>
      </c>
      <c r="S16" s="52">
        <v>72.132140000000007</v>
      </c>
      <c r="T16" s="52">
        <v>157.15804</v>
      </c>
      <c r="U16" s="52">
        <f t="shared" si="8"/>
        <v>229.29018000000002</v>
      </c>
      <c r="V16" s="52">
        <v>6357.257480000002</v>
      </c>
      <c r="W16" s="52">
        <v>6870.034410000002</v>
      </c>
      <c r="X16" s="52">
        <f t="shared" si="9"/>
        <v>13227.291890000004</v>
      </c>
      <c r="Y16" s="52">
        <v>5016.3065999999999</v>
      </c>
      <c r="Z16" s="52">
        <v>18192.096809999999</v>
      </c>
      <c r="AA16" s="52">
        <f t="shared" si="10"/>
        <v>23208.403409999999</v>
      </c>
      <c r="AB16" s="52">
        <v>9129.4437299999972</v>
      </c>
      <c r="AC16" s="52">
        <v>13483.638279999992</v>
      </c>
      <c r="AD16" s="52">
        <f t="shared" si="11"/>
        <v>22613.082009999991</v>
      </c>
    </row>
    <row r="17" spans="2:30">
      <c r="B17" s="88" t="s">
        <v>122</v>
      </c>
      <c r="C17" s="91">
        <f t="shared" si="0"/>
        <v>26667.023869999994</v>
      </c>
      <c r="D17" s="91">
        <f t="shared" si="1"/>
        <v>68025.903076060597</v>
      </c>
      <c r="E17" s="93">
        <f t="shared" si="2"/>
        <v>-41358.879206060607</v>
      </c>
      <c r="F17" s="91">
        <f t="shared" si="3"/>
        <v>94692.926946060601</v>
      </c>
      <c r="G17" s="52">
        <v>4617.5168900000008</v>
      </c>
      <c r="H17" s="52">
        <v>11822.959860000015</v>
      </c>
      <c r="I17" s="52">
        <f t="shared" si="4"/>
        <v>16440.476750000016</v>
      </c>
      <c r="J17" s="52">
        <v>2104.3545099999997</v>
      </c>
      <c r="K17" s="52">
        <v>7998.1123600000028</v>
      </c>
      <c r="L17" s="52">
        <f t="shared" si="5"/>
        <v>10102.466870000002</v>
      </c>
      <c r="M17" s="52">
        <v>910.05142999999998</v>
      </c>
      <c r="N17" s="52">
        <v>2255.9972999999991</v>
      </c>
      <c r="O17" s="52">
        <f t="shared" si="6"/>
        <v>3166.0487299999991</v>
      </c>
      <c r="P17" s="52">
        <v>1696.1397899999999</v>
      </c>
      <c r="Q17" s="52">
        <v>2436.386289999999</v>
      </c>
      <c r="R17" s="52">
        <f t="shared" si="7"/>
        <v>4132.5260799999987</v>
      </c>
      <c r="S17" s="52">
        <v>85.13</v>
      </c>
      <c r="T17" s="52">
        <v>379.25083999999993</v>
      </c>
      <c r="U17" s="52">
        <f t="shared" si="8"/>
        <v>464.38083999999992</v>
      </c>
      <c r="V17" s="52">
        <v>5904.6945600000026</v>
      </c>
      <c r="W17" s="52">
        <v>9287.3452100000013</v>
      </c>
      <c r="X17" s="52">
        <f t="shared" si="9"/>
        <v>15192.039770000003</v>
      </c>
      <c r="Y17" s="52">
        <v>4273.9042999999992</v>
      </c>
      <c r="Z17" s="52">
        <v>20150.686146060601</v>
      </c>
      <c r="AA17" s="52">
        <f t="shared" si="10"/>
        <v>24424.5904460606</v>
      </c>
      <c r="AB17" s="52">
        <v>7075.2323899999928</v>
      </c>
      <c r="AC17" s="52">
        <v>13695.165069999986</v>
      </c>
      <c r="AD17" s="52">
        <f t="shared" si="11"/>
        <v>20770.397459999978</v>
      </c>
    </row>
    <row r="18" spans="2:30">
      <c r="B18" s="88" t="s">
        <v>123</v>
      </c>
      <c r="C18" s="91">
        <f t="shared" si="0"/>
        <v>17341.994960000004</v>
      </c>
      <c r="D18" s="91">
        <f t="shared" si="1"/>
        <v>58076.856400000026</v>
      </c>
      <c r="E18" s="93">
        <f t="shared" si="2"/>
        <v>-40734.861440000022</v>
      </c>
      <c r="F18" s="91">
        <f t="shared" si="3"/>
        <v>75418.85136000003</v>
      </c>
      <c r="G18" s="52">
        <v>5468.3064000000013</v>
      </c>
      <c r="H18" s="52">
        <v>6629.9772400000156</v>
      </c>
      <c r="I18" s="52">
        <f t="shared" si="4"/>
        <v>12098.283640000016</v>
      </c>
      <c r="J18" s="52">
        <v>654.23617999999999</v>
      </c>
      <c r="K18" s="52">
        <v>4658.1124799999989</v>
      </c>
      <c r="L18" s="52">
        <f t="shared" si="5"/>
        <v>5312.3486599999987</v>
      </c>
      <c r="M18" s="52">
        <v>291.46565000000004</v>
      </c>
      <c r="N18" s="52">
        <v>2327.9918099999991</v>
      </c>
      <c r="O18" s="52">
        <f t="shared" si="6"/>
        <v>2619.4574599999992</v>
      </c>
      <c r="P18" s="52">
        <v>457.90439999999995</v>
      </c>
      <c r="Q18" s="52">
        <v>3216.4464499999995</v>
      </c>
      <c r="R18" s="52">
        <f t="shared" si="7"/>
        <v>3674.3508499999994</v>
      </c>
      <c r="S18" s="52">
        <v>52.197399999999995</v>
      </c>
      <c r="T18" s="52">
        <v>85.125600000000006</v>
      </c>
      <c r="U18" s="52">
        <f t="shared" si="8"/>
        <v>137.32300000000001</v>
      </c>
      <c r="V18" s="52">
        <v>2481.3472900000002</v>
      </c>
      <c r="W18" s="52">
        <v>8752.9300000000094</v>
      </c>
      <c r="X18" s="52">
        <f t="shared" si="9"/>
        <v>11234.277290000009</v>
      </c>
      <c r="Y18" s="52">
        <v>4214.7061700000004</v>
      </c>
      <c r="Z18" s="52">
        <v>20811.671699999999</v>
      </c>
      <c r="AA18" s="52">
        <f t="shared" si="10"/>
        <v>25026.37787</v>
      </c>
      <c r="AB18" s="52">
        <v>3721.8314700000001</v>
      </c>
      <c r="AC18" s="52">
        <v>11594.601120000007</v>
      </c>
      <c r="AD18" s="52">
        <f t="shared" si="11"/>
        <v>15316.432590000008</v>
      </c>
    </row>
    <row r="19" spans="2:30">
      <c r="B19" s="88" t="s">
        <v>124</v>
      </c>
      <c r="C19" s="91">
        <f t="shared" si="0"/>
        <v>23972.429790000009</v>
      </c>
      <c r="D19" s="91">
        <f t="shared" si="1"/>
        <v>59046.934790000028</v>
      </c>
      <c r="E19" s="93">
        <f t="shared" si="2"/>
        <v>-35074.505000000019</v>
      </c>
      <c r="F19" s="91">
        <f t="shared" si="3"/>
        <v>83019.364580000038</v>
      </c>
      <c r="G19" s="52">
        <v>5277.5048500000021</v>
      </c>
      <c r="H19" s="52">
        <v>7453.7681700000248</v>
      </c>
      <c r="I19" s="52">
        <f t="shared" si="4"/>
        <v>12731.273020000026</v>
      </c>
      <c r="J19" s="52">
        <v>900.95042000000024</v>
      </c>
      <c r="K19" s="52">
        <v>5682.7438400000028</v>
      </c>
      <c r="L19" s="52">
        <f t="shared" si="5"/>
        <v>6583.6942600000029</v>
      </c>
      <c r="M19" s="52">
        <v>626.46405000000016</v>
      </c>
      <c r="N19" s="52">
        <v>2132.3190599999994</v>
      </c>
      <c r="O19" s="52">
        <f t="shared" si="6"/>
        <v>2758.7831099999994</v>
      </c>
      <c r="P19" s="52">
        <v>1397.3441</v>
      </c>
      <c r="Q19" s="52">
        <v>3239.1235300000003</v>
      </c>
      <c r="R19" s="52">
        <f t="shared" si="7"/>
        <v>4636.4676300000001</v>
      </c>
      <c r="S19" s="52">
        <v>40.969000000000001</v>
      </c>
      <c r="T19" s="52">
        <v>676.04084</v>
      </c>
      <c r="U19" s="52">
        <f t="shared" si="8"/>
        <v>717.00984000000005</v>
      </c>
      <c r="V19" s="52">
        <v>3644.2458899999992</v>
      </c>
      <c r="W19" s="52">
        <v>8458.0092399999976</v>
      </c>
      <c r="X19" s="52">
        <f t="shared" si="9"/>
        <v>12102.255129999998</v>
      </c>
      <c r="Y19" s="52">
        <v>10148.365980000004</v>
      </c>
      <c r="Z19" s="52">
        <v>19486.630359999988</v>
      </c>
      <c r="AA19" s="52">
        <f t="shared" si="10"/>
        <v>29634.996339999991</v>
      </c>
      <c r="AB19" s="52">
        <v>1936.5855000000029</v>
      </c>
      <c r="AC19" s="52">
        <v>11918.299750000013</v>
      </c>
      <c r="AD19" s="52">
        <f t="shared" si="11"/>
        <v>13854.885250000016</v>
      </c>
    </row>
    <row r="20" spans="2:30">
      <c r="B20" s="88" t="s">
        <v>125</v>
      </c>
      <c r="C20" s="91">
        <f t="shared" si="0"/>
        <v>29680.09729999999</v>
      </c>
      <c r="D20" s="91">
        <f t="shared" si="1"/>
        <v>60326.228060000038</v>
      </c>
      <c r="E20" s="93">
        <f t="shared" si="2"/>
        <v>-30646.130760000047</v>
      </c>
      <c r="F20" s="91">
        <f t="shared" si="3"/>
        <v>90006.325360000046</v>
      </c>
      <c r="G20" s="52">
        <v>5043.4346299999979</v>
      </c>
      <c r="H20" s="52">
        <v>10160.410820000023</v>
      </c>
      <c r="I20" s="52">
        <f t="shared" si="4"/>
        <v>15203.845450000021</v>
      </c>
      <c r="J20" s="52">
        <v>713.60421999999994</v>
      </c>
      <c r="K20" s="52">
        <v>5475.4110300000011</v>
      </c>
      <c r="L20" s="52">
        <f t="shared" si="5"/>
        <v>6189.0152500000013</v>
      </c>
      <c r="M20" s="52">
        <v>736.47560999999996</v>
      </c>
      <c r="N20" s="52">
        <v>1487.2015099999999</v>
      </c>
      <c r="O20" s="52">
        <f t="shared" si="6"/>
        <v>2223.6771199999998</v>
      </c>
      <c r="P20" s="52">
        <v>769.85204000000022</v>
      </c>
      <c r="Q20" s="52">
        <v>3141.5995000000007</v>
      </c>
      <c r="R20" s="52">
        <f t="shared" si="7"/>
        <v>3911.4515400000009</v>
      </c>
      <c r="S20" s="52">
        <v>45.621199999999988</v>
      </c>
      <c r="T20" s="52">
        <v>177.40906999999999</v>
      </c>
      <c r="U20" s="52">
        <f t="shared" si="8"/>
        <v>223.03026999999997</v>
      </c>
      <c r="V20" s="52">
        <v>13974.421379999996</v>
      </c>
      <c r="W20" s="52">
        <v>7988.7277500000009</v>
      </c>
      <c r="X20" s="52">
        <f t="shared" si="9"/>
        <v>21963.149129999998</v>
      </c>
      <c r="Y20" s="52">
        <v>3207.9253900000008</v>
      </c>
      <c r="Z20" s="52">
        <v>23405.823430000008</v>
      </c>
      <c r="AA20" s="52">
        <f t="shared" si="10"/>
        <v>26613.748820000008</v>
      </c>
      <c r="AB20" s="52">
        <v>5188.762829999996</v>
      </c>
      <c r="AC20" s="52">
        <v>8489.6449500000053</v>
      </c>
      <c r="AD20" s="52">
        <f t="shared" si="11"/>
        <v>13678.407780000001</v>
      </c>
    </row>
    <row r="21" spans="2:30">
      <c r="B21" s="88" t="s">
        <v>126</v>
      </c>
      <c r="C21" s="91">
        <f t="shared" si="0"/>
        <v>27954.623059999994</v>
      </c>
      <c r="D21" s="91">
        <f t="shared" si="1"/>
        <v>67425.983831699967</v>
      </c>
      <c r="E21" s="93">
        <f t="shared" si="2"/>
        <v>-39471.360771699969</v>
      </c>
      <c r="F21" s="91">
        <f t="shared" si="3"/>
        <v>95380.606891699979</v>
      </c>
      <c r="G21" s="52">
        <v>4851.1015699999971</v>
      </c>
      <c r="H21" s="52">
        <v>13039.646521699951</v>
      </c>
      <c r="I21" s="52">
        <f t="shared" si="4"/>
        <v>17890.748091699948</v>
      </c>
      <c r="J21" s="52">
        <v>809.33463000000006</v>
      </c>
      <c r="K21" s="52">
        <v>6921.5005400000009</v>
      </c>
      <c r="L21" s="52">
        <f t="shared" si="5"/>
        <v>7730.8351700000012</v>
      </c>
      <c r="M21" s="52">
        <v>1593.4975599999996</v>
      </c>
      <c r="N21" s="52">
        <v>323.74060000000003</v>
      </c>
      <c r="O21" s="52">
        <f t="shared" si="6"/>
        <v>1917.2381599999997</v>
      </c>
      <c r="P21" s="52">
        <v>671.98473000000001</v>
      </c>
      <c r="Q21" s="52">
        <v>2711.4238000000005</v>
      </c>
      <c r="R21" s="52">
        <f t="shared" si="7"/>
        <v>3383.4085300000006</v>
      </c>
      <c r="S21" s="52">
        <v>32.471150000000002</v>
      </c>
      <c r="T21" s="52">
        <v>266.81477999999998</v>
      </c>
      <c r="U21" s="52">
        <f t="shared" si="8"/>
        <v>299.28593000000001</v>
      </c>
      <c r="V21" s="52">
        <v>6580.7962600000019</v>
      </c>
      <c r="W21" s="52">
        <v>7557.9182600000104</v>
      </c>
      <c r="X21" s="52">
        <f t="shared" si="9"/>
        <v>14138.714520000012</v>
      </c>
      <c r="Y21" s="52">
        <v>4731.7740800000001</v>
      </c>
      <c r="Z21" s="52">
        <v>23725.41235000001</v>
      </c>
      <c r="AA21" s="52">
        <f t="shared" si="10"/>
        <v>28457.186430000009</v>
      </c>
      <c r="AB21" s="52">
        <v>8683.6630799999948</v>
      </c>
      <c r="AC21" s="52">
        <v>12879.526979999993</v>
      </c>
      <c r="AD21" s="52">
        <f t="shared" si="11"/>
        <v>21563.190059999986</v>
      </c>
    </row>
    <row r="22" spans="2:30">
      <c r="B22" s="88" t="s">
        <v>127</v>
      </c>
      <c r="C22" s="91">
        <f t="shared" si="0"/>
        <v>28848.572090000001</v>
      </c>
      <c r="D22" s="91">
        <f t="shared" si="1"/>
        <v>61706.013240000029</v>
      </c>
      <c r="E22" s="93">
        <f t="shared" si="2"/>
        <v>-32857.441150000028</v>
      </c>
      <c r="F22" s="91">
        <f t="shared" si="3"/>
        <v>90554.585330000016</v>
      </c>
      <c r="G22" s="52">
        <v>7944.2534700000006</v>
      </c>
      <c r="H22" s="52">
        <v>9884.7246400000295</v>
      </c>
      <c r="I22" s="52">
        <f t="shared" si="4"/>
        <v>17828.978110000029</v>
      </c>
      <c r="J22" s="52">
        <v>1153.9548700000003</v>
      </c>
      <c r="K22" s="52">
        <v>8126.1305500000044</v>
      </c>
      <c r="L22" s="52">
        <f t="shared" si="5"/>
        <v>9280.0854200000049</v>
      </c>
      <c r="M22" s="52">
        <v>1980.3303100000003</v>
      </c>
      <c r="N22" s="52">
        <v>624.72582000000023</v>
      </c>
      <c r="O22" s="52">
        <f t="shared" si="6"/>
        <v>2605.0561300000004</v>
      </c>
      <c r="P22" s="52">
        <v>910.31241999999997</v>
      </c>
      <c r="Q22" s="52">
        <v>4088.4438799999989</v>
      </c>
      <c r="R22" s="52">
        <f t="shared" si="7"/>
        <v>4998.7562999999991</v>
      </c>
      <c r="S22" s="52">
        <v>106.4755</v>
      </c>
      <c r="T22" s="52">
        <v>266.62582999999995</v>
      </c>
      <c r="U22" s="52">
        <f t="shared" si="8"/>
        <v>373.10132999999996</v>
      </c>
      <c r="V22" s="52">
        <v>6965.1196099999979</v>
      </c>
      <c r="W22" s="52">
        <v>5365.2178500000036</v>
      </c>
      <c r="X22" s="52">
        <f t="shared" si="9"/>
        <v>12330.337460000002</v>
      </c>
      <c r="Y22" s="52">
        <v>5322.8928100000003</v>
      </c>
      <c r="Z22" s="52">
        <v>19526.427229999994</v>
      </c>
      <c r="AA22" s="52">
        <f t="shared" si="10"/>
        <v>24849.320039999995</v>
      </c>
      <c r="AB22" s="52">
        <v>4465.2331000000022</v>
      </c>
      <c r="AC22" s="52">
        <v>13823.717439999989</v>
      </c>
      <c r="AD22" s="52">
        <f t="shared" si="11"/>
        <v>18288.950539999991</v>
      </c>
    </row>
    <row r="23" spans="2:30">
      <c r="B23" s="88" t="s">
        <v>128</v>
      </c>
      <c r="C23" s="91">
        <f t="shared" si="0"/>
        <v>33895.004260000002</v>
      </c>
      <c r="D23" s="91">
        <f t="shared" si="1"/>
        <v>76912.422360000026</v>
      </c>
      <c r="E23" s="93">
        <f t="shared" si="2"/>
        <v>-43017.418100000024</v>
      </c>
      <c r="F23" s="91">
        <f t="shared" si="3"/>
        <v>110807.42662000003</v>
      </c>
      <c r="G23" s="52">
        <v>6092.7346600000019</v>
      </c>
      <c r="H23" s="52">
        <v>7064.2823700000017</v>
      </c>
      <c r="I23" s="52">
        <f t="shared" si="4"/>
        <v>13157.017030000003</v>
      </c>
      <c r="J23" s="52">
        <v>869.78179000000011</v>
      </c>
      <c r="K23" s="52">
        <v>7800.4103000000014</v>
      </c>
      <c r="L23" s="52">
        <f t="shared" si="5"/>
        <v>8670.1920900000023</v>
      </c>
      <c r="M23" s="52">
        <v>1125.2288900000005</v>
      </c>
      <c r="N23" s="52">
        <v>308.8570499999999</v>
      </c>
      <c r="O23" s="52">
        <f t="shared" si="6"/>
        <v>1434.0859400000004</v>
      </c>
      <c r="P23" s="52">
        <v>789.73455000000001</v>
      </c>
      <c r="Q23" s="52">
        <v>12737.52203</v>
      </c>
      <c r="R23" s="52">
        <f t="shared" si="7"/>
        <v>13527.256579999999</v>
      </c>
      <c r="S23" s="52">
        <v>203.91965999999996</v>
      </c>
      <c r="T23" s="52">
        <v>239.38670999999999</v>
      </c>
      <c r="U23" s="52">
        <f t="shared" si="8"/>
        <v>443.30636999999996</v>
      </c>
      <c r="V23" s="52">
        <v>7287.5642200000011</v>
      </c>
      <c r="W23" s="52">
        <v>5865.4082399999988</v>
      </c>
      <c r="X23" s="52">
        <f t="shared" si="9"/>
        <v>13152.972460000001</v>
      </c>
      <c r="Y23" s="52">
        <v>3861.5032199999996</v>
      </c>
      <c r="Z23" s="52">
        <v>28435.933820000017</v>
      </c>
      <c r="AA23" s="52">
        <f t="shared" si="10"/>
        <v>32297.437040000015</v>
      </c>
      <c r="AB23" s="52">
        <v>13664.537269999997</v>
      </c>
      <c r="AC23" s="52">
        <v>14460.621840000007</v>
      </c>
      <c r="AD23" s="52">
        <f t="shared" si="11"/>
        <v>28125.159110000004</v>
      </c>
    </row>
    <row r="24" spans="2:30">
      <c r="B24" s="88" t="s">
        <v>129</v>
      </c>
      <c r="C24" s="91">
        <f t="shared" si="0"/>
        <v>29057.144040000006</v>
      </c>
      <c r="D24" s="91">
        <f t="shared" si="1"/>
        <v>57736.193650000001</v>
      </c>
      <c r="E24" s="93">
        <f t="shared" si="2"/>
        <v>-28679.049609999995</v>
      </c>
      <c r="F24" s="91">
        <f t="shared" si="3"/>
        <v>86793.337690000015</v>
      </c>
      <c r="G24" s="52">
        <v>8290.3821599999992</v>
      </c>
      <c r="H24" s="52">
        <v>9274.173510000006</v>
      </c>
      <c r="I24" s="52">
        <f t="shared" si="4"/>
        <v>17564.555670000005</v>
      </c>
      <c r="J24" s="52">
        <v>901.67875999999967</v>
      </c>
      <c r="K24" s="52">
        <v>5237.7321799999982</v>
      </c>
      <c r="L24" s="52">
        <f t="shared" si="5"/>
        <v>6139.4109399999979</v>
      </c>
      <c r="M24" s="52">
        <v>1133.5117000000002</v>
      </c>
      <c r="N24" s="52">
        <v>260.95127000000002</v>
      </c>
      <c r="O24" s="52">
        <f t="shared" si="6"/>
        <v>1394.4629700000003</v>
      </c>
      <c r="P24" s="52">
        <v>856.67759999999998</v>
      </c>
      <c r="Q24" s="52">
        <v>3246.468429999999</v>
      </c>
      <c r="R24" s="52">
        <f t="shared" si="7"/>
        <v>4103.146029999999</v>
      </c>
      <c r="S24" s="52">
        <v>108.21986999999997</v>
      </c>
      <c r="T24" s="52">
        <v>98.24436</v>
      </c>
      <c r="U24" s="52">
        <f t="shared" si="8"/>
        <v>206.46422999999999</v>
      </c>
      <c r="V24" s="52">
        <v>3040.9697299999989</v>
      </c>
      <c r="W24" s="52">
        <v>3871.2422199999983</v>
      </c>
      <c r="X24" s="52">
        <f t="shared" si="9"/>
        <v>6912.2119499999972</v>
      </c>
      <c r="Y24" s="52">
        <v>5503.9134100000001</v>
      </c>
      <c r="Z24" s="52">
        <v>21310.353799999997</v>
      </c>
      <c r="AA24" s="52">
        <f t="shared" si="10"/>
        <v>26814.267209999998</v>
      </c>
      <c r="AB24" s="52">
        <v>9221.7908100000095</v>
      </c>
      <c r="AC24" s="52">
        <v>14437.02788</v>
      </c>
      <c r="AD24" s="52">
        <f t="shared" si="11"/>
        <v>23658.818690000007</v>
      </c>
    </row>
    <row r="25" spans="2:30">
      <c r="B25" s="88" t="s">
        <v>130</v>
      </c>
      <c r="C25" s="91">
        <f t="shared" si="0"/>
        <v>29476.67397</v>
      </c>
      <c r="D25" s="91">
        <f t="shared" si="1"/>
        <v>81031.331290000031</v>
      </c>
      <c r="E25" s="93">
        <f t="shared" si="2"/>
        <v>-51554.657320000028</v>
      </c>
      <c r="F25" s="91">
        <f t="shared" si="3"/>
        <v>110508.00526000003</v>
      </c>
      <c r="G25" s="52">
        <v>7998.4790600000006</v>
      </c>
      <c r="H25" s="52">
        <v>11208.525490000005</v>
      </c>
      <c r="I25" s="52">
        <f t="shared" si="4"/>
        <v>19207.004550000005</v>
      </c>
      <c r="J25" s="52">
        <v>703.47099999999989</v>
      </c>
      <c r="K25" s="52">
        <v>3755.49476</v>
      </c>
      <c r="L25" s="52">
        <f t="shared" si="5"/>
        <v>4458.96576</v>
      </c>
      <c r="M25" s="52">
        <v>982.16971000000001</v>
      </c>
      <c r="N25" s="52">
        <v>990.78724000000011</v>
      </c>
      <c r="O25" s="52">
        <f t="shared" si="6"/>
        <v>1972.9569500000002</v>
      </c>
      <c r="P25" s="52">
        <v>658.49668999999994</v>
      </c>
      <c r="Q25" s="52">
        <v>4455.8666099999991</v>
      </c>
      <c r="R25" s="52">
        <f t="shared" si="7"/>
        <v>5114.3632999999991</v>
      </c>
      <c r="S25" s="52">
        <v>123.62932000000002</v>
      </c>
      <c r="T25" s="52">
        <v>228.62354999999997</v>
      </c>
      <c r="U25" s="52">
        <f t="shared" si="8"/>
        <v>352.25286999999997</v>
      </c>
      <c r="V25" s="52">
        <v>4835.606240000001</v>
      </c>
      <c r="W25" s="52">
        <v>6137.3250600000001</v>
      </c>
      <c r="X25" s="52">
        <f t="shared" si="9"/>
        <v>10972.9313</v>
      </c>
      <c r="Y25" s="52">
        <v>4246.7154999999984</v>
      </c>
      <c r="Z25" s="52">
        <v>34088.532830000011</v>
      </c>
      <c r="AA25" s="52">
        <f t="shared" si="10"/>
        <v>38335.248330000009</v>
      </c>
      <c r="AB25" s="52">
        <v>9928.1064499999993</v>
      </c>
      <c r="AC25" s="52">
        <v>20166.175750000017</v>
      </c>
      <c r="AD25" s="52">
        <f t="shared" si="11"/>
        <v>30094.282200000016</v>
      </c>
    </row>
    <row r="26" spans="2:30">
      <c r="B26" s="88" t="s">
        <v>131</v>
      </c>
      <c r="C26" s="91">
        <f t="shared" si="0"/>
        <v>31422.164379999991</v>
      </c>
      <c r="D26" s="91">
        <f t="shared" si="1"/>
        <v>59699.827729999997</v>
      </c>
      <c r="E26" s="93">
        <f t="shared" si="2"/>
        <v>-28277.663350000006</v>
      </c>
      <c r="F26" s="91">
        <f t="shared" si="3"/>
        <v>91121.992109999992</v>
      </c>
      <c r="G26" s="52">
        <v>7077.4366099999952</v>
      </c>
      <c r="H26" s="52">
        <v>10151.549949999988</v>
      </c>
      <c r="I26" s="52">
        <f t="shared" si="4"/>
        <v>17228.986559999983</v>
      </c>
      <c r="J26" s="52">
        <v>652.51702999999975</v>
      </c>
      <c r="K26" s="52">
        <v>5238.6682000000055</v>
      </c>
      <c r="L26" s="52">
        <f t="shared" si="5"/>
        <v>5891.1852300000055</v>
      </c>
      <c r="M26" s="52">
        <v>1443.7370800000001</v>
      </c>
      <c r="N26" s="52">
        <v>521.37162999999998</v>
      </c>
      <c r="O26" s="52">
        <f t="shared" si="6"/>
        <v>1965.10871</v>
      </c>
      <c r="P26" s="52">
        <v>1163.6304400000001</v>
      </c>
      <c r="Q26" s="52">
        <v>3036.5969099999979</v>
      </c>
      <c r="R26" s="52">
        <f t="shared" si="7"/>
        <v>4200.2273499999983</v>
      </c>
      <c r="S26" s="52">
        <v>72.885599999999997</v>
      </c>
      <c r="T26" s="52">
        <v>394.52468000000005</v>
      </c>
      <c r="U26" s="52">
        <f t="shared" si="8"/>
        <v>467.41028000000006</v>
      </c>
      <c r="V26" s="52">
        <v>6422.3641599999992</v>
      </c>
      <c r="W26" s="52">
        <v>7092.3503199999968</v>
      </c>
      <c r="X26" s="52">
        <f t="shared" si="9"/>
        <v>13514.714479999995</v>
      </c>
      <c r="Y26" s="52">
        <v>5615.8351799999991</v>
      </c>
      <c r="Z26" s="52">
        <v>21841.889380000001</v>
      </c>
      <c r="AA26" s="52">
        <f t="shared" si="10"/>
        <v>27457.724559999999</v>
      </c>
      <c r="AB26" s="52">
        <v>8973.7582799999982</v>
      </c>
      <c r="AC26" s="52">
        <v>11422.876660000007</v>
      </c>
      <c r="AD26" s="52">
        <f t="shared" si="11"/>
        <v>20396.634940000004</v>
      </c>
    </row>
    <row r="27" spans="2:30">
      <c r="B27" s="88" t="s">
        <v>132</v>
      </c>
      <c r="C27" s="91">
        <f t="shared" si="0"/>
        <v>21987.781820000004</v>
      </c>
      <c r="D27" s="91">
        <f t="shared" si="1"/>
        <v>58232.927229999972</v>
      </c>
      <c r="E27" s="93">
        <f t="shared" si="2"/>
        <v>-36245.145409999968</v>
      </c>
      <c r="F27" s="91">
        <f t="shared" si="3"/>
        <v>80220.709049999976</v>
      </c>
      <c r="G27" s="52">
        <v>5061.0344200000018</v>
      </c>
      <c r="H27" s="52">
        <v>7510.2343499999943</v>
      </c>
      <c r="I27" s="52">
        <f t="shared" si="4"/>
        <v>12571.268769999995</v>
      </c>
      <c r="J27" s="52">
        <v>810.46745000000021</v>
      </c>
      <c r="K27" s="52">
        <v>7091.4258199999958</v>
      </c>
      <c r="L27" s="52">
        <f t="shared" si="5"/>
        <v>7901.8932699999959</v>
      </c>
      <c r="M27" s="52">
        <v>649.40855999999997</v>
      </c>
      <c r="N27" s="52">
        <v>275.84719000000001</v>
      </c>
      <c r="O27" s="52">
        <f t="shared" si="6"/>
        <v>925.25575000000003</v>
      </c>
      <c r="P27" s="52">
        <v>900.49191999999971</v>
      </c>
      <c r="Q27" s="52">
        <v>4834.0968900000016</v>
      </c>
      <c r="R27" s="52">
        <f t="shared" si="7"/>
        <v>5734.5888100000011</v>
      </c>
      <c r="S27" s="52">
        <v>70.726300000000009</v>
      </c>
      <c r="T27" s="52">
        <v>393.80256000000008</v>
      </c>
      <c r="U27" s="52">
        <f t="shared" si="8"/>
        <v>464.52886000000012</v>
      </c>
      <c r="V27" s="52">
        <v>5815.8554800000047</v>
      </c>
      <c r="W27" s="52">
        <v>8551.018619999988</v>
      </c>
      <c r="X27" s="52">
        <f t="shared" si="9"/>
        <v>14366.874099999994</v>
      </c>
      <c r="Y27" s="52">
        <v>5275.4529999999995</v>
      </c>
      <c r="Z27" s="52">
        <v>19077.881679999999</v>
      </c>
      <c r="AA27" s="52">
        <f t="shared" si="10"/>
        <v>24353.33468</v>
      </c>
      <c r="AB27" s="52">
        <v>3404.3446899999963</v>
      </c>
      <c r="AC27" s="52">
        <v>10498.620119999992</v>
      </c>
      <c r="AD27" s="52">
        <f t="shared" si="11"/>
        <v>13902.964809999989</v>
      </c>
    </row>
    <row r="28" spans="2:30">
      <c r="B28" s="88" t="s">
        <v>133</v>
      </c>
      <c r="C28" s="91">
        <f t="shared" si="0"/>
        <v>18430.438819999999</v>
      </c>
      <c r="D28" s="91">
        <f t="shared" si="1"/>
        <v>51619.807099999991</v>
      </c>
      <c r="E28" s="93">
        <f t="shared" si="2"/>
        <v>-33189.368279999995</v>
      </c>
      <c r="F28" s="91">
        <f t="shared" si="3"/>
        <v>70050.245919999987</v>
      </c>
      <c r="G28" s="52">
        <v>2747.3808699999995</v>
      </c>
      <c r="H28" s="52">
        <v>7966.6260399999919</v>
      </c>
      <c r="I28" s="52">
        <f t="shared" si="4"/>
        <v>10714.006909999991</v>
      </c>
      <c r="J28" s="52">
        <v>629.48860999999999</v>
      </c>
      <c r="K28" s="52">
        <v>5419.4150500000005</v>
      </c>
      <c r="L28" s="52">
        <f t="shared" si="5"/>
        <v>6048.9036600000009</v>
      </c>
      <c r="M28" s="52">
        <v>988.1709400000002</v>
      </c>
      <c r="N28" s="52">
        <v>389.61126999999999</v>
      </c>
      <c r="O28" s="52">
        <f t="shared" si="6"/>
        <v>1377.7822100000003</v>
      </c>
      <c r="P28" s="52">
        <v>661.15676999999994</v>
      </c>
      <c r="Q28" s="52">
        <v>3086.9188500000009</v>
      </c>
      <c r="R28" s="52">
        <f t="shared" si="7"/>
        <v>3748.075620000001</v>
      </c>
      <c r="S28" s="52">
        <v>77.994749999999996</v>
      </c>
      <c r="T28" s="52">
        <v>410.42433</v>
      </c>
      <c r="U28" s="52">
        <f t="shared" si="8"/>
        <v>488.41908000000001</v>
      </c>
      <c r="V28" s="52">
        <v>5650.4988099999991</v>
      </c>
      <c r="W28" s="52">
        <v>11225.262819999998</v>
      </c>
      <c r="X28" s="52">
        <f t="shared" si="9"/>
        <v>16875.761629999997</v>
      </c>
      <c r="Y28" s="52">
        <v>4922.7012100000002</v>
      </c>
      <c r="Z28" s="52">
        <v>16312.310710000007</v>
      </c>
      <c r="AA28" s="52">
        <f t="shared" si="10"/>
        <v>21235.011920000008</v>
      </c>
      <c r="AB28" s="52">
        <v>2753.0468600000013</v>
      </c>
      <c r="AC28" s="52">
        <v>6809.2380299999932</v>
      </c>
      <c r="AD28" s="52">
        <f t="shared" si="11"/>
        <v>9562.2848899999954</v>
      </c>
    </row>
    <row r="29" spans="2:30">
      <c r="B29" s="88" t="s">
        <v>134</v>
      </c>
      <c r="C29" s="91">
        <f t="shared" si="0"/>
        <v>25083.957840000006</v>
      </c>
      <c r="D29" s="91">
        <f t="shared" si="1"/>
        <v>60196.385930000019</v>
      </c>
      <c r="E29" s="93">
        <f t="shared" si="2"/>
        <v>-35112.428090000016</v>
      </c>
      <c r="F29" s="91">
        <f t="shared" si="3"/>
        <v>85280.343770000021</v>
      </c>
      <c r="G29" s="52">
        <v>3973.4622899999999</v>
      </c>
      <c r="H29" s="52">
        <v>6731.0374600000087</v>
      </c>
      <c r="I29" s="52">
        <f t="shared" si="4"/>
        <v>10704.499750000008</v>
      </c>
      <c r="J29" s="52">
        <v>1176.3309800000002</v>
      </c>
      <c r="K29" s="52">
        <v>7801.4804300000051</v>
      </c>
      <c r="L29" s="52">
        <f t="shared" si="5"/>
        <v>8977.8114100000057</v>
      </c>
      <c r="M29" s="52">
        <v>957.84359000000006</v>
      </c>
      <c r="N29" s="52">
        <v>547.73541999999975</v>
      </c>
      <c r="O29" s="52">
        <f t="shared" si="6"/>
        <v>1505.5790099999999</v>
      </c>
      <c r="P29" s="52">
        <v>2275.8710900000001</v>
      </c>
      <c r="Q29" s="52">
        <v>3043.9919199999972</v>
      </c>
      <c r="R29" s="52">
        <f t="shared" si="7"/>
        <v>5319.8630099999973</v>
      </c>
      <c r="S29" s="52">
        <v>109.94188000000003</v>
      </c>
      <c r="T29" s="52">
        <v>634.64139999999986</v>
      </c>
      <c r="U29" s="52">
        <f t="shared" si="8"/>
        <v>744.58327999999983</v>
      </c>
      <c r="V29" s="52">
        <v>6855.8072099999999</v>
      </c>
      <c r="W29" s="52">
        <v>11055.065970000011</v>
      </c>
      <c r="X29" s="52">
        <f t="shared" si="9"/>
        <v>17910.87318000001</v>
      </c>
      <c r="Y29" s="52">
        <v>5203.2458300000008</v>
      </c>
      <c r="Z29" s="52">
        <v>21087.244290000006</v>
      </c>
      <c r="AA29" s="52">
        <f t="shared" si="10"/>
        <v>26290.490120000006</v>
      </c>
      <c r="AB29" s="52">
        <v>4531.4549700000052</v>
      </c>
      <c r="AC29" s="52">
        <v>9295.1890399999938</v>
      </c>
      <c r="AD29" s="52">
        <f t="shared" si="11"/>
        <v>13826.64401</v>
      </c>
    </row>
    <row r="30" spans="2:30">
      <c r="B30" s="88" t="s">
        <v>135</v>
      </c>
      <c r="C30" s="91">
        <f t="shared" si="0"/>
        <v>17046.178100000005</v>
      </c>
      <c r="D30" s="91">
        <f t="shared" si="1"/>
        <v>59263.521019999986</v>
      </c>
      <c r="E30" s="93">
        <f t="shared" si="2"/>
        <v>-42217.342919999981</v>
      </c>
      <c r="F30" s="91">
        <f t="shared" si="3"/>
        <v>76309.69911999999</v>
      </c>
      <c r="G30" s="52">
        <v>4290.6703299999999</v>
      </c>
      <c r="H30" s="52">
        <v>6724.2855699999818</v>
      </c>
      <c r="I30" s="52">
        <f t="shared" si="4"/>
        <v>11014.955899999983</v>
      </c>
      <c r="J30" s="52">
        <v>609.89837999999986</v>
      </c>
      <c r="K30" s="52">
        <v>5749.5983500000029</v>
      </c>
      <c r="L30" s="52">
        <f t="shared" si="5"/>
        <v>6359.4967300000026</v>
      </c>
      <c r="M30" s="52">
        <v>1004.0802299999998</v>
      </c>
      <c r="N30" s="52">
        <v>2641.4945599999987</v>
      </c>
      <c r="O30" s="52">
        <f t="shared" si="6"/>
        <v>3645.5747899999988</v>
      </c>
      <c r="P30" s="52">
        <v>698.57144999999991</v>
      </c>
      <c r="Q30" s="52">
        <v>3457.7049399999974</v>
      </c>
      <c r="R30" s="52">
        <f t="shared" si="7"/>
        <v>4156.2763899999973</v>
      </c>
      <c r="S30" s="52">
        <v>83.055080000000004</v>
      </c>
      <c r="T30" s="52">
        <v>466.59916000000004</v>
      </c>
      <c r="U30" s="52">
        <f t="shared" si="8"/>
        <v>549.65424000000007</v>
      </c>
      <c r="V30" s="52">
        <v>2999.6861900000022</v>
      </c>
      <c r="W30" s="52">
        <v>11867.183690000003</v>
      </c>
      <c r="X30" s="52">
        <f t="shared" si="9"/>
        <v>14866.869880000006</v>
      </c>
      <c r="Y30" s="52">
        <v>3944.1017700000002</v>
      </c>
      <c r="Z30" s="52">
        <v>16176.020200000003</v>
      </c>
      <c r="AA30" s="52">
        <f t="shared" si="10"/>
        <v>20120.121970000004</v>
      </c>
      <c r="AB30" s="52">
        <v>3416.1146700000018</v>
      </c>
      <c r="AC30" s="52">
        <v>12180.634549999999</v>
      </c>
      <c r="AD30" s="52">
        <f t="shared" si="11"/>
        <v>15596.749220000002</v>
      </c>
    </row>
    <row r="31" spans="2:30">
      <c r="B31" s="88" t="s">
        <v>136</v>
      </c>
      <c r="C31" s="91">
        <f t="shared" si="0"/>
        <v>19840.353250000004</v>
      </c>
      <c r="D31" s="91">
        <f t="shared" si="1"/>
        <v>60769.648949999988</v>
      </c>
      <c r="E31" s="93">
        <f t="shared" si="2"/>
        <v>-40929.295699999988</v>
      </c>
      <c r="F31" s="91">
        <f t="shared" si="3"/>
        <v>80610.002199999988</v>
      </c>
      <c r="G31" s="52">
        <v>4440.2028100000016</v>
      </c>
      <c r="H31" s="52">
        <v>5076.5589999999966</v>
      </c>
      <c r="I31" s="52">
        <f t="shared" si="4"/>
        <v>9516.7618099999981</v>
      </c>
      <c r="J31" s="52">
        <v>533.25279000000012</v>
      </c>
      <c r="K31" s="52">
        <v>4449.1510100000005</v>
      </c>
      <c r="L31" s="52">
        <f t="shared" si="5"/>
        <v>4982.403800000001</v>
      </c>
      <c r="M31" s="52">
        <v>674.88106000000005</v>
      </c>
      <c r="N31" s="52">
        <v>1511.6963499999997</v>
      </c>
      <c r="O31" s="52">
        <f t="shared" si="6"/>
        <v>2186.5774099999999</v>
      </c>
      <c r="P31" s="52">
        <v>593.40680999999995</v>
      </c>
      <c r="Q31" s="52">
        <v>2782.4886399999991</v>
      </c>
      <c r="R31" s="52">
        <f t="shared" si="7"/>
        <v>3375.8954499999991</v>
      </c>
      <c r="S31" s="52">
        <v>86.427550000000011</v>
      </c>
      <c r="T31" s="52">
        <v>349.43260000000026</v>
      </c>
      <c r="U31" s="52">
        <f t="shared" si="8"/>
        <v>435.86015000000026</v>
      </c>
      <c r="V31" s="52">
        <v>3827.648110000001</v>
      </c>
      <c r="W31" s="52">
        <v>15413.99401</v>
      </c>
      <c r="X31" s="52">
        <f t="shared" si="9"/>
        <v>19241.64212</v>
      </c>
      <c r="Y31" s="52">
        <v>4196.0367700000006</v>
      </c>
      <c r="Z31" s="52">
        <v>15246.106029999995</v>
      </c>
      <c r="AA31" s="52">
        <f t="shared" si="10"/>
        <v>19442.142799999994</v>
      </c>
      <c r="AB31" s="52">
        <v>5488.4973499999996</v>
      </c>
      <c r="AC31" s="52">
        <v>15940.221309999994</v>
      </c>
      <c r="AD31" s="52">
        <f t="shared" si="11"/>
        <v>21428.718659999991</v>
      </c>
    </row>
    <row r="32" spans="2:30">
      <c r="B32" s="88" t="s">
        <v>137</v>
      </c>
      <c r="C32" s="91">
        <f t="shared" si="0"/>
        <v>20979.385229999996</v>
      </c>
      <c r="D32" s="91">
        <f t="shared" si="1"/>
        <v>64014.557050000003</v>
      </c>
      <c r="E32" s="93">
        <f t="shared" si="2"/>
        <v>-43035.171820000003</v>
      </c>
      <c r="F32" s="91">
        <f t="shared" si="3"/>
        <v>84993.942279999988</v>
      </c>
      <c r="G32" s="52">
        <v>3989.2463499999994</v>
      </c>
      <c r="H32" s="52">
        <v>9390.0042000000012</v>
      </c>
      <c r="I32" s="52">
        <f t="shared" si="4"/>
        <v>13379.250550000001</v>
      </c>
      <c r="J32" s="52">
        <v>660.06092000000001</v>
      </c>
      <c r="K32" s="52">
        <v>4663.4321600000012</v>
      </c>
      <c r="L32" s="52">
        <f t="shared" si="5"/>
        <v>5323.4930800000011</v>
      </c>
      <c r="M32" s="52">
        <v>1155.4603300000001</v>
      </c>
      <c r="N32" s="52">
        <v>1034.79935</v>
      </c>
      <c r="O32" s="52">
        <f t="shared" si="6"/>
        <v>2190.2596800000001</v>
      </c>
      <c r="P32" s="52">
        <v>652.91148999999984</v>
      </c>
      <c r="Q32" s="52">
        <v>4194.3231500000002</v>
      </c>
      <c r="R32" s="52">
        <f t="shared" si="7"/>
        <v>4847.2346399999997</v>
      </c>
      <c r="S32" s="52">
        <v>59.57</v>
      </c>
      <c r="T32" s="52">
        <v>178.84227999999999</v>
      </c>
      <c r="U32" s="52">
        <f t="shared" si="8"/>
        <v>238.41227999999998</v>
      </c>
      <c r="V32" s="52">
        <v>4967.5324900000014</v>
      </c>
      <c r="W32" s="52">
        <v>14956.732830000008</v>
      </c>
      <c r="X32" s="52">
        <f t="shared" si="9"/>
        <v>19924.26532000001</v>
      </c>
      <c r="Y32" s="52">
        <v>5256.4586300000001</v>
      </c>
      <c r="Z32" s="52">
        <v>16777.129249999994</v>
      </c>
      <c r="AA32" s="52">
        <f t="shared" si="10"/>
        <v>22033.587879999995</v>
      </c>
      <c r="AB32" s="52">
        <v>4238.1450199999972</v>
      </c>
      <c r="AC32" s="52">
        <v>12819.293829999993</v>
      </c>
      <c r="AD32" s="52">
        <f t="shared" si="11"/>
        <v>17057.438849999991</v>
      </c>
    </row>
    <row r="33" spans="2:30">
      <c r="B33" s="88" t="s">
        <v>138</v>
      </c>
      <c r="C33" s="91">
        <f t="shared" si="0"/>
        <v>29167.51167</v>
      </c>
      <c r="D33" s="91">
        <f t="shared" si="1"/>
        <v>73666.920519999985</v>
      </c>
      <c r="E33" s="93">
        <f t="shared" si="2"/>
        <v>-44499.408849999985</v>
      </c>
      <c r="F33" s="91">
        <f t="shared" si="3"/>
        <v>102834.43218999998</v>
      </c>
      <c r="G33" s="52">
        <v>3239.9502000000002</v>
      </c>
      <c r="H33" s="52">
        <v>10595.757260000011</v>
      </c>
      <c r="I33" s="52">
        <f t="shared" si="4"/>
        <v>13835.707460000012</v>
      </c>
      <c r="J33" s="52">
        <v>3411.4685400000003</v>
      </c>
      <c r="K33" s="52">
        <v>4826.0995299999995</v>
      </c>
      <c r="L33" s="52">
        <f t="shared" si="5"/>
        <v>8237.5680699999994</v>
      </c>
      <c r="M33" s="52">
        <v>2565.4343700000004</v>
      </c>
      <c r="N33" s="52">
        <v>564.57043000000021</v>
      </c>
      <c r="O33" s="52">
        <f t="shared" si="6"/>
        <v>3130.0048000000006</v>
      </c>
      <c r="P33" s="52">
        <v>1062.7101999999998</v>
      </c>
      <c r="Q33" s="52">
        <v>4355.0330099999992</v>
      </c>
      <c r="R33" s="52">
        <f t="shared" si="7"/>
        <v>5417.7432099999987</v>
      </c>
      <c r="S33" s="52">
        <v>161.16800000000003</v>
      </c>
      <c r="T33" s="52">
        <v>419.09554999999995</v>
      </c>
      <c r="U33" s="52">
        <f t="shared" si="8"/>
        <v>580.26355000000001</v>
      </c>
      <c r="V33" s="52">
        <v>4760.862860000002</v>
      </c>
      <c r="W33" s="52">
        <v>11604.772199999985</v>
      </c>
      <c r="X33" s="52">
        <f t="shared" si="9"/>
        <v>16365.635059999986</v>
      </c>
      <c r="Y33" s="52">
        <v>6418.5121799999979</v>
      </c>
      <c r="Z33" s="52">
        <v>23128.585389999982</v>
      </c>
      <c r="AA33" s="52">
        <f t="shared" si="10"/>
        <v>29547.09756999998</v>
      </c>
      <c r="AB33" s="52">
        <v>7547.405319999998</v>
      </c>
      <c r="AC33" s="52">
        <v>18173.007149999998</v>
      </c>
      <c r="AD33" s="52">
        <f t="shared" si="11"/>
        <v>25720.412469999996</v>
      </c>
    </row>
    <row r="34" spans="2:30">
      <c r="B34" s="88" t="s">
        <v>139</v>
      </c>
      <c r="C34" s="91">
        <f t="shared" si="0"/>
        <v>25582.516159999999</v>
      </c>
      <c r="D34" s="91">
        <f t="shared" si="1"/>
        <v>61445.084129999988</v>
      </c>
      <c r="E34" s="93">
        <f t="shared" si="2"/>
        <v>-35862.567969999989</v>
      </c>
      <c r="F34" s="91">
        <f t="shared" si="3"/>
        <v>87027.600289999988</v>
      </c>
      <c r="G34" s="52">
        <v>5384.9786800000029</v>
      </c>
      <c r="H34" s="52">
        <v>7072.5288199999832</v>
      </c>
      <c r="I34" s="52">
        <f t="shared" si="4"/>
        <v>12457.507499999985</v>
      </c>
      <c r="J34" s="52">
        <v>4666.9271799999979</v>
      </c>
      <c r="K34" s="52">
        <v>5994.5191300000006</v>
      </c>
      <c r="L34" s="52">
        <f t="shared" si="5"/>
        <v>10661.446309999999</v>
      </c>
      <c r="M34" s="52">
        <v>1899.0942900000005</v>
      </c>
      <c r="N34" s="52">
        <v>454.18507</v>
      </c>
      <c r="O34" s="52">
        <f t="shared" si="6"/>
        <v>2353.2793600000005</v>
      </c>
      <c r="P34" s="52">
        <v>648.29212999999993</v>
      </c>
      <c r="Q34" s="52">
        <v>4282.8400600000023</v>
      </c>
      <c r="R34" s="52">
        <f t="shared" si="7"/>
        <v>4931.1321900000021</v>
      </c>
      <c r="S34" s="52">
        <v>84.104569999999981</v>
      </c>
      <c r="T34" s="52">
        <v>281.34929999999997</v>
      </c>
      <c r="U34" s="52">
        <f t="shared" si="8"/>
        <v>365.45386999999994</v>
      </c>
      <c r="V34" s="52">
        <v>4813.1340300000011</v>
      </c>
      <c r="W34" s="52">
        <v>7496.3266300000014</v>
      </c>
      <c r="X34" s="52">
        <f t="shared" si="9"/>
        <v>12309.460660000002</v>
      </c>
      <c r="Y34" s="52">
        <v>4973.1520100000016</v>
      </c>
      <c r="Z34" s="52">
        <v>20295.978739999999</v>
      </c>
      <c r="AA34" s="52">
        <f t="shared" si="10"/>
        <v>25269.13075</v>
      </c>
      <c r="AB34" s="52">
        <v>3112.8332699999974</v>
      </c>
      <c r="AC34" s="52">
        <v>15567.356379999999</v>
      </c>
      <c r="AD34" s="52">
        <f t="shared" si="11"/>
        <v>18680.189649999997</v>
      </c>
    </row>
    <row r="35" spans="2:30">
      <c r="B35" s="88" t="s">
        <v>140</v>
      </c>
      <c r="C35" s="91">
        <f t="shared" si="0"/>
        <v>36002.599730000002</v>
      </c>
      <c r="D35" s="91">
        <f t="shared" si="1"/>
        <v>68542.720390000002</v>
      </c>
      <c r="E35" s="93">
        <f t="shared" si="2"/>
        <v>-32540.12066</v>
      </c>
      <c r="F35" s="91">
        <f t="shared" si="3"/>
        <v>104545.32011999999</v>
      </c>
      <c r="G35" s="52">
        <v>4272.2031899999974</v>
      </c>
      <c r="H35" s="52">
        <v>7583.3420799999958</v>
      </c>
      <c r="I35" s="52">
        <f t="shared" si="4"/>
        <v>11855.545269999993</v>
      </c>
      <c r="J35" s="52">
        <v>5108.6538600000003</v>
      </c>
      <c r="K35" s="52">
        <v>6799.7214800000029</v>
      </c>
      <c r="L35" s="52">
        <f t="shared" si="5"/>
        <v>11908.375340000002</v>
      </c>
      <c r="M35" s="52">
        <v>1728.0927800000009</v>
      </c>
      <c r="N35" s="52">
        <v>438.75632000000002</v>
      </c>
      <c r="O35" s="52">
        <f t="shared" si="6"/>
        <v>2166.8491000000008</v>
      </c>
      <c r="P35" s="52">
        <v>835.76555999999994</v>
      </c>
      <c r="Q35" s="52">
        <v>4099.4428099999996</v>
      </c>
      <c r="R35" s="52">
        <f t="shared" si="7"/>
        <v>4935.2083699999994</v>
      </c>
      <c r="S35" s="52">
        <v>68.400120000000001</v>
      </c>
      <c r="T35" s="52">
        <v>685.42209999999989</v>
      </c>
      <c r="U35" s="52">
        <f t="shared" si="8"/>
        <v>753.8222199999999</v>
      </c>
      <c r="V35" s="52">
        <v>4968.0618299999987</v>
      </c>
      <c r="W35" s="52">
        <v>7305.0444800000041</v>
      </c>
      <c r="X35" s="52">
        <f t="shared" si="9"/>
        <v>12273.106310000003</v>
      </c>
      <c r="Y35" s="52">
        <v>6013.3563399999994</v>
      </c>
      <c r="Z35" s="52">
        <v>27271.314949999989</v>
      </c>
      <c r="AA35" s="52">
        <f t="shared" si="10"/>
        <v>33284.671289999991</v>
      </c>
      <c r="AB35" s="52">
        <v>13008.066050000009</v>
      </c>
      <c r="AC35" s="52">
        <v>14359.67617000001</v>
      </c>
      <c r="AD35" s="52">
        <f t="shared" si="11"/>
        <v>27367.742220000018</v>
      </c>
    </row>
    <row r="36" spans="2:30">
      <c r="B36" s="88" t="s">
        <v>141</v>
      </c>
      <c r="C36" s="91">
        <f t="shared" si="0"/>
        <v>27395.452439999986</v>
      </c>
      <c r="D36" s="91">
        <f t="shared" si="1"/>
        <v>63507.761679999996</v>
      </c>
      <c r="E36" s="93">
        <f t="shared" si="2"/>
        <v>-36112.30924000001</v>
      </c>
      <c r="F36" s="91">
        <f t="shared" si="3"/>
        <v>90903.21411999999</v>
      </c>
      <c r="G36" s="52">
        <v>4829.2319399999969</v>
      </c>
      <c r="H36" s="52">
        <v>7126.260570000004</v>
      </c>
      <c r="I36" s="52">
        <f t="shared" si="4"/>
        <v>11955.49251</v>
      </c>
      <c r="J36" s="52">
        <v>2982.4274199999986</v>
      </c>
      <c r="K36" s="52">
        <v>6670.0937699999949</v>
      </c>
      <c r="L36" s="52">
        <f t="shared" si="5"/>
        <v>9652.521189999994</v>
      </c>
      <c r="M36" s="52">
        <v>1276.1198000000002</v>
      </c>
      <c r="N36" s="52">
        <v>207.48278000000002</v>
      </c>
      <c r="O36" s="52">
        <f t="shared" si="6"/>
        <v>1483.6025800000002</v>
      </c>
      <c r="P36" s="52">
        <v>1393.8984500000001</v>
      </c>
      <c r="Q36" s="52">
        <v>4943.5358900000019</v>
      </c>
      <c r="R36" s="52">
        <f t="shared" si="7"/>
        <v>6337.4343400000016</v>
      </c>
      <c r="S36" s="52">
        <v>56.179110000000001</v>
      </c>
      <c r="T36" s="52">
        <v>106.54968</v>
      </c>
      <c r="U36" s="52">
        <f t="shared" si="8"/>
        <v>162.72879</v>
      </c>
      <c r="V36" s="52">
        <v>6887.3116699999946</v>
      </c>
      <c r="W36" s="52">
        <v>7540.7744000000002</v>
      </c>
      <c r="X36" s="52">
        <f t="shared" si="9"/>
        <v>14428.086069999994</v>
      </c>
      <c r="Y36" s="52">
        <v>4621.076</v>
      </c>
      <c r="Z36" s="52">
        <v>22599.639640000005</v>
      </c>
      <c r="AA36" s="52">
        <f t="shared" si="10"/>
        <v>27220.715640000006</v>
      </c>
      <c r="AB36" s="52">
        <v>5349.2080499999947</v>
      </c>
      <c r="AC36" s="52">
        <v>14313.424949999988</v>
      </c>
      <c r="AD36" s="52">
        <f t="shared" si="11"/>
        <v>19662.632999999983</v>
      </c>
    </row>
    <row r="37" spans="2:30">
      <c r="B37" s="88" t="s">
        <v>142</v>
      </c>
      <c r="C37" s="91">
        <f t="shared" si="0"/>
        <v>36347.220409999994</v>
      </c>
      <c r="D37" s="91">
        <f t="shared" si="1"/>
        <v>62037.985349999974</v>
      </c>
      <c r="E37" s="93">
        <f t="shared" si="2"/>
        <v>-25690.764939999979</v>
      </c>
      <c r="F37" s="91">
        <f t="shared" si="3"/>
        <v>98385.205759999968</v>
      </c>
      <c r="G37" s="52">
        <v>4470.5484299999989</v>
      </c>
      <c r="H37" s="52">
        <v>8295.0338199999933</v>
      </c>
      <c r="I37" s="52">
        <f t="shared" si="4"/>
        <v>12765.582249999992</v>
      </c>
      <c r="J37" s="52">
        <v>3848.6532799999968</v>
      </c>
      <c r="K37" s="52">
        <v>6937.9585699999998</v>
      </c>
      <c r="L37" s="52">
        <f t="shared" si="5"/>
        <v>10786.611849999998</v>
      </c>
      <c r="M37" s="52">
        <v>1754.3187799999998</v>
      </c>
      <c r="N37" s="52">
        <v>567.61966000000018</v>
      </c>
      <c r="O37" s="52">
        <f t="shared" si="6"/>
        <v>2321.9384399999999</v>
      </c>
      <c r="P37" s="52">
        <v>727.74514999999985</v>
      </c>
      <c r="Q37" s="52">
        <v>5278.0692100000042</v>
      </c>
      <c r="R37" s="52">
        <f t="shared" si="7"/>
        <v>6005.8143600000039</v>
      </c>
      <c r="S37" s="52">
        <v>70.1952</v>
      </c>
      <c r="T37" s="52">
        <v>763.74282999999991</v>
      </c>
      <c r="U37" s="52">
        <f t="shared" si="8"/>
        <v>833.93802999999991</v>
      </c>
      <c r="V37" s="52">
        <v>5105.4760199999964</v>
      </c>
      <c r="W37" s="52">
        <v>7853.6404100000045</v>
      </c>
      <c r="X37" s="52">
        <f t="shared" si="9"/>
        <v>12959.116430000002</v>
      </c>
      <c r="Y37" s="52">
        <v>5741.5886</v>
      </c>
      <c r="Z37" s="52">
        <v>18051.884119999999</v>
      </c>
      <c r="AA37" s="52">
        <f t="shared" si="10"/>
        <v>23793.472719999998</v>
      </c>
      <c r="AB37" s="52">
        <v>14628.694950000001</v>
      </c>
      <c r="AC37" s="52">
        <v>14290.036729999978</v>
      </c>
      <c r="AD37" s="52">
        <f t="shared" si="11"/>
        <v>28918.731679999979</v>
      </c>
    </row>
    <row r="38" spans="2:30">
      <c r="B38" s="88" t="s">
        <v>143</v>
      </c>
      <c r="C38" s="91">
        <f t="shared" si="0"/>
        <v>32730.719789999999</v>
      </c>
      <c r="D38" s="91">
        <f t="shared" si="1"/>
        <v>66401.266490000009</v>
      </c>
      <c r="E38" s="93">
        <f t="shared" si="2"/>
        <v>-33670.546700000006</v>
      </c>
      <c r="F38" s="91">
        <f t="shared" si="3"/>
        <v>99131.986279999997</v>
      </c>
      <c r="G38" s="52">
        <v>3552.395669999999</v>
      </c>
      <c r="H38" s="52">
        <v>5997.1475900000096</v>
      </c>
      <c r="I38" s="52">
        <f t="shared" si="4"/>
        <v>9549.5432600000095</v>
      </c>
      <c r="J38" s="52">
        <v>5346.161759999999</v>
      </c>
      <c r="K38" s="52">
        <v>7688.5530399999998</v>
      </c>
      <c r="L38" s="52">
        <f t="shared" si="5"/>
        <v>13034.714799999998</v>
      </c>
      <c r="M38" s="52">
        <v>1422.5161500000002</v>
      </c>
      <c r="N38" s="52">
        <v>486.00008000000008</v>
      </c>
      <c r="O38" s="52">
        <f t="shared" si="6"/>
        <v>1908.5162300000002</v>
      </c>
      <c r="P38" s="52">
        <v>1171.40245</v>
      </c>
      <c r="Q38" s="52">
        <v>6269.6919300000045</v>
      </c>
      <c r="R38" s="52">
        <f t="shared" si="7"/>
        <v>7441.0943800000041</v>
      </c>
      <c r="S38" s="52">
        <v>68.854299999999981</v>
      </c>
      <c r="T38" s="52">
        <v>1718.14841</v>
      </c>
      <c r="U38" s="52">
        <f t="shared" si="8"/>
        <v>1787.00271</v>
      </c>
      <c r="V38" s="52">
        <v>5461.5906299999997</v>
      </c>
      <c r="W38" s="52">
        <v>8093.3619899999976</v>
      </c>
      <c r="X38" s="52">
        <f t="shared" si="9"/>
        <v>13554.952619999996</v>
      </c>
      <c r="Y38" s="52">
        <v>5505.2637400000012</v>
      </c>
      <c r="Z38" s="52">
        <v>18147.124619999999</v>
      </c>
      <c r="AA38" s="52">
        <f t="shared" si="10"/>
        <v>23652.388360000001</v>
      </c>
      <c r="AB38" s="52">
        <v>10202.535090000001</v>
      </c>
      <c r="AC38" s="52">
        <v>18001.238829999995</v>
      </c>
      <c r="AD38" s="52">
        <f t="shared" si="11"/>
        <v>28203.773919999996</v>
      </c>
    </row>
    <row r="39" spans="2:30">
      <c r="B39" s="88" t="s">
        <v>144</v>
      </c>
      <c r="C39" s="91">
        <f t="shared" si="0"/>
        <v>27655.770655099994</v>
      </c>
      <c r="D39" s="91">
        <f t="shared" si="1"/>
        <v>74912.566180000023</v>
      </c>
      <c r="E39" s="93">
        <f t="shared" si="2"/>
        <v>-47256.79552490003</v>
      </c>
      <c r="F39" s="91">
        <f t="shared" si="3"/>
        <v>102568.33683510002</v>
      </c>
      <c r="G39" s="52">
        <v>4392.7718459999987</v>
      </c>
      <c r="H39" s="52">
        <v>6387.8634700000057</v>
      </c>
      <c r="I39" s="52">
        <f t="shared" si="4"/>
        <v>10780.635316000004</v>
      </c>
      <c r="J39" s="52">
        <v>978.2803600000002</v>
      </c>
      <c r="K39" s="52">
        <v>8408.7136600000031</v>
      </c>
      <c r="L39" s="52">
        <f t="shared" si="5"/>
        <v>9386.9940200000037</v>
      </c>
      <c r="M39" s="52">
        <v>1367.2594799999999</v>
      </c>
      <c r="N39" s="52">
        <v>762.71564000000001</v>
      </c>
      <c r="O39" s="52">
        <f t="shared" si="6"/>
        <v>2129.9751200000001</v>
      </c>
      <c r="P39" s="52">
        <v>1704.5820590999995</v>
      </c>
      <c r="Q39" s="52">
        <v>6419.9715900000028</v>
      </c>
      <c r="R39" s="52">
        <f t="shared" si="7"/>
        <v>8124.5536491000021</v>
      </c>
      <c r="S39" s="52">
        <v>290.21423999999996</v>
      </c>
      <c r="T39" s="52">
        <v>2267.3889899999995</v>
      </c>
      <c r="U39" s="52">
        <f t="shared" si="8"/>
        <v>2557.6032299999993</v>
      </c>
      <c r="V39" s="52">
        <v>5876.321109999999</v>
      </c>
      <c r="W39" s="52">
        <v>7600.5269900000058</v>
      </c>
      <c r="X39" s="52">
        <f t="shared" si="9"/>
        <v>13476.848100000005</v>
      </c>
      <c r="Y39" s="52">
        <v>6975.9369200000001</v>
      </c>
      <c r="Z39" s="52">
        <v>26695.880250000002</v>
      </c>
      <c r="AA39" s="52">
        <f t="shared" si="10"/>
        <v>33671.817170000002</v>
      </c>
      <c r="AB39" s="52">
        <v>6070.4046399999952</v>
      </c>
      <c r="AC39" s="52">
        <v>16369.505590000006</v>
      </c>
      <c r="AD39" s="52">
        <f t="shared" si="11"/>
        <v>22439.910230000001</v>
      </c>
    </row>
    <row r="40" spans="2:30">
      <c r="B40" s="88" t="s">
        <v>145</v>
      </c>
      <c r="C40" s="91">
        <f t="shared" si="0"/>
        <v>37584.417460000011</v>
      </c>
      <c r="D40" s="91">
        <f t="shared" si="1"/>
        <v>59940.89516</v>
      </c>
      <c r="E40" s="93">
        <f t="shared" si="2"/>
        <v>-22356.477699999989</v>
      </c>
      <c r="F40" s="91">
        <f t="shared" si="3"/>
        <v>97525.312620000012</v>
      </c>
      <c r="G40" s="52">
        <v>5259.1188800000045</v>
      </c>
      <c r="H40" s="52">
        <v>6626.5289699999994</v>
      </c>
      <c r="I40" s="52">
        <f t="shared" si="4"/>
        <v>11885.647850000005</v>
      </c>
      <c r="J40" s="52">
        <v>525.99680999999998</v>
      </c>
      <c r="K40" s="52">
        <v>9084.715189999999</v>
      </c>
      <c r="L40" s="52">
        <f t="shared" si="5"/>
        <v>9610.7119999999995</v>
      </c>
      <c r="M40" s="52">
        <v>2200.6434300000005</v>
      </c>
      <c r="N40" s="52">
        <v>396.62923000000001</v>
      </c>
      <c r="O40" s="52">
        <f t="shared" si="6"/>
        <v>2597.2726600000005</v>
      </c>
      <c r="P40" s="52">
        <v>1290.8432299999999</v>
      </c>
      <c r="Q40" s="52">
        <v>6078.3339100000012</v>
      </c>
      <c r="R40" s="52">
        <f t="shared" si="7"/>
        <v>7369.1771400000016</v>
      </c>
      <c r="S40" s="52">
        <v>82.82199</v>
      </c>
      <c r="T40" s="52">
        <v>1174.9425200000003</v>
      </c>
      <c r="U40" s="52">
        <f t="shared" si="8"/>
        <v>1257.7645100000002</v>
      </c>
      <c r="V40" s="52">
        <v>5739.7185000000018</v>
      </c>
      <c r="W40" s="52">
        <v>7307.0869700000039</v>
      </c>
      <c r="X40" s="52">
        <f t="shared" si="9"/>
        <v>13046.805470000007</v>
      </c>
      <c r="Y40" s="52">
        <v>4330.1544299999996</v>
      </c>
      <c r="Z40" s="52">
        <v>18284.388419999992</v>
      </c>
      <c r="AA40" s="52">
        <f t="shared" si="10"/>
        <v>22614.542849999991</v>
      </c>
      <c r="AB40" s="52">
        <v>18155.120190000005</v>
      </c>
      <c r="AC40" s="52">
        <v>10988.269949999998</v>
      </c>
      <c r="AD40" s="52">
        <f t="shared" si="11"/>
        <v>29143.390140000003</v>
      </c>
    </row>
    <row r="41" spans="2:30">
      <c r="B41" s="88" t="s">
        <v>146</v>
      </c>
      <c r="C41" s="91">
        <f t="shared" si="0"/>
        <v>35403.943289999996</v>
      </c>
      <c r="D41" s="91">
        <f t="shared" si="1"/>
        <v>80188.676490000013</v>
      </c>
      <c r="E41" s="93">
        <f t="shared" si="2"/>
        <v>-44784.733200000017</v>
      </c>
      <c r="F41" s="91">
        <f t="shared" si="3"/>
        <v>115592.61978000001</v>
      </c>
      <c r="G41" s="52">
        <v>5617.9331099999963</v>
      </c>
      <c r="H41" s="52">
        <v>8679.0257399999937</v>
      </c>
      <c r="I41" s="52">
        <f t="shared" si="4"/>
        <v>14296.95884999999</v>
      </c>
      <c r="J41" s="52">
        <v>499.91795999999988</v>
      </c>
      <c r="K41" s="52">
        <v>8834.0051999999996</v>
      </c>
      <c r="L41" s="52">
        <f t="shared" si="5"/>
        <v>9333.9231600000003</v>
      </c>
      <c r="M41" s="52">
        <v>3094.3127600000007</v>
      </c>
      <c r="N41" s="52">
        <v>288.13392999999996</v>
      </c>
      <c r="O41" s="52">
        <f t="shared" si="6"/>
        <v>3382.4466900000007</v>
      </c>
      <c r="P41" s="52">
        <v>1911.5721799999999</v>
      </c>
      <c r="Q41" s="52">
        <v>6765.9954200000011</v>
      </c>
      <c r="R41" s="52">
        <f t="shared" si="7"/>
        <v>8677.5676000000003</v>
      </c>
      <c r="S41" s="52">
        <v>65.425200000000004</v>
      </c>
      <c r="T41" s="52">
        <v>305.8942100000001</v>
      </c>
      <c r="U41" s="52">
        <f t="shared" si="8"/>
        <v>371.31941000000012</v>
      </c>
      <c r="V41" s="52">
        <v>5641.122049999999</v>
      </c>
      <c r="W41" s="52">
        <v>14622.208510000015</v>
      </c>
      <c r="X41" s="52">
        <f t="shared" si="9"/>
        <v>20263.330560000013</v>
      </c>
      <c r="Y41" s="52">
        <v>5455.62248</v>
      </c>
      <c r="Z41" s="52">
        <v>31159.494469999998</v>
      </c>
      <c r="AA41" s="52">
        <f t="shared" si="10"/>
        <v>36615.116949999996</v>
      </c>
      <c r="AB41" s="52">
        <v>13118.037549999999</v>
      </c>
      <c r="AC41" s="52">
        <v>9533.9190100000051</v>
      </c>
      <c r="AD41" s="52">
        <f t="shared" si="11"/>
        <v>22651.956560000006</v>
      </c>
    </row>
    <row r="42" spans="2:30">
      <c r="B42" s="88" t="s">
        <v>147</v>
      </c>
      <c r="C42" s="91">
        <f t="shared" si="0"/>
        <v>21158.022879999997</v>
      </c>
      <c r="D42" s="91">
        <f t="shared" si="1"/>
        <v>72401.098159999994</v>
      </c>
      <c r="E42" s="93">
        <f t="shared" si="2"/>
        <v>-51243.075279999997</v>
      </c>
      <c r="F42" s="91">
        <f t="shared" si="3"/>
        <v>93559.121039999998</v>
      </c>
      <c r="G42" s="52">
        <v>5606.7718899999991</v>
      </c>
      <c r="H42" s="52">
        <v>4899.062340000004</v>
      </c>
      <c r="I42" s="52">
        <f t="shared" si="4"/>
        <v>10505.834230000004</v>
      </c>
      <c r="J42" s="52">
        <v>509.89621</v>
      </c>
      <c r="K42" s="52">
        <v>4589.3355599999995</v>
      </c>
      <c r="L42" s="52">
        <f t="shared" si="5"/>
        <v>5099.2317699999994</v>
      </c>
      <c r="M42" s="52">
        <v>2184.7868300000005</v>
      </c>
      <c r="N42" s="52">
        <v>2270.8929100000005</v>
      </c>
      <c r="O42" s="52">
        <f t="shared" si="6"/>
        <v>4455.6797400000014</v>
      </c>
      <c r="P42" s="52">
        <v>462.75769000000003</v>
      </c>
      <c r="Q42" s="52">
        <v>5156.1692299999968</v>
      </c>
      <c r="R42" s="52">
        <f t="shared" si="7"/>
        <v>5618.9269199999972</v>
      </c>
      <c r="S42" s="52">
        <v>35.700000000000003</v>
      </c>
      <c r="T42" s="52">
        <v>3414.3618099999999</v>
      </c>
      <c r="U42" s="52">
        <f t="shared" si="8"/>
        <v>3450.0618099999997</v>
      </c>
      <c r="V42" s="52">
        <v>4261.5414600000004</v>
      </c>
      <c r="W42" s="52">
        <v>12570.755480000002</v>
      </c>
      <c r="X42" s="52">
        <f t="shared" si="9"/>
        <v>16832.29694</v>
      </c>
      <c r="Y42" s="52">
        <v>4241.0124500000002</v>
      </c>
      <c r="Z42" s="52">
        <v>22482.139349999998</v>
      </c>
      <c r="AA42" s="52">
        <f t="shared" si="10"/>
        <v>26723.1518</v>
      </c>
      <c r="AB42" s="52">
        <v>3855.5563499999971</v>
      </c>
      <c r="AC42" s="52">
        <v>17018.381479999996</v>
      </c>
      <c r="AD42" s="52">
        <f t="shared" si="11"/>
        <v>20873.937829999995</v>
      </c>
    </row>
    <row r="43" spans="2:30">
      <c r="B43" s="88" t="s">
        <v>148</v>
      </c>
      <c r="C43" s="91">
        <f t="shared" si="0"/>
        <v>24694.457119999999</v>
      </c>
      <c r="D43" s="91">
        <f t="shared" si="1"/>
        <v>61987.089340000006</v>
      </c>
      <c r="E43" s="93">
        <f t="shared" si="2"/>
        <v>-37292.632220000007</v>
      </c>
      <c r="F43" s="91">
        <f t="shared" si="3"/>
        <v>86681.546460000012</v>
      </c>
      <c r="G43" s="52">
        <v>5428.8278900000005</v>
      </c>
      <c r="H43" s="52">
        <v>6533.6562500000045</v>
      </c>
      <c r="I43" s="52">
        <f t="shared" si="4"/>
        <v>11962.484140000004</v>
      </c>
      <c r="J43" s="52">
        <v>553.17988000000003</v>
      </c>
      <c r="K43" s="52">
        <v>6167.4301100000002</v>
      </c>
      <c r="L43" s="52">
        <f t="shared" si="5"/>
        <v>6720.6099899999999</v>
      </c>
      <c r="M43" s="52">
        <v>2584.3240699999992</v>
      </c>
      <c r="N43" s="52">
        <v>2415.18804</v>
      </c>
      <c r="O43" s="52">
        <f t="shared" si="6"/>
        <v>4999.5121099999997</v>
      </c>
      <c r="P43" s="52">
        <v>681.0954200000001</v>
      </c>
      <c r="Q43" s="52">
        <v>3904.4901799999998</v>
      </c>
      <c r="R43" s="52">
        <f t="shared" si="7"/>
        <v>4585.5856000000003</v>
      </c>
      <c r="S43" s="52">
        <v>16.83989</v>
      </c>
      <c r="T43" s="52">
        <v>103.03772000000004</v>
      </c>
      <c r="U43" s="52">
        <f t="shared" si="8"/>
        <v>119.87761000000003</v>
      </c>
      <c r="V43" s="52">
        <v>4953.2936300000038</v>
      </c>
      <c r="W43" s="52">
        <v>13872.822899999994</v>
      </c>
      <c r="X43" s="52">
        <f t="shared" si="9"/>
        <v>18826.116529999999</v>
      </c>
      <c r="Y43" s="52">
        <v>5216.8865099999985</v>
      </c>
      <c r="Z43" s="52">
        <v>22984.77994</v>
      </c>
      <c r="AA43" s="52">
        <f t="shared" si="10"/>
        <v>28201.666449999997</v>
      </c>
      <c r="AB43" s="52">
        <v>5260.0098299999991</v>
      </c>
      <c r="AC43" s="52">
        <v>6005.6842000000061</v>
      </c>
      <c r="AD43" s="52">
        <f t="shared" si="11"/>
        <v>11265.694030000006</v>
      </c>
    </row>
    <row r="44" spans="2:30">
      <c r="B44" s="88" t="s">
        <v>149</v>
      </c>
      <c r="C44" s="91">
        <f t="shared" si="0"/>
        <v>26281.928830000012</v>
      </c>
      <c r="D44" s="91">
        <f t="shared" si="1"/>
        <v>94186.753920000046</v>
      </c>
      <c r="E44" s="93">
        <f t="shared" si="2"/>
        <v>-67904.825090000028</v>
      </c>
      <c r="F44" s="91">
        <f t="shared" si="3"/>
        <v>120468.68275000007</v>
      </c>
      <c r="G44" s="52">
        <v>7584.9479300000175</v>
      </c>
      <c r="H44" s="52">
        <v>7962.7576000000117</v>
      </c>
      <c r="I44" s="52">
        <f t="shared" si="4"/>
        <v>15547.705530000028</v>
      </c>
      <c r="J44" s="52">
        <v>1643.64473</v>
      </c>
      <c r="K44" s="52">
        <v>6817.676489999998</v>
      </c>
      <c r="L44" s="52">
        <f t="shared" si="5"/>
        <v>8461.321219999998</v>
      </c>
      <c r="M44" s="52">
        <v>1085.8356200000005</v>
      </c>
      <c r="N44" s="52">
        <v>2412.0360000000001</v>
      </c>
      <c r="O44" s="52">
        <f t="shared" si="6"/>
        <v>3497.8716200000008</v>
      </c>
      <c r="P44" s="52">
        <v>797.91050999999948</v>
      </c>
      <c r="Q44" s="52">
        <v>5756.6607899999972</v>
      </c>
      <c r="R44" s="52">
        <f t="shared" si="7"/>
        <v>6554.5712999999969</v>
      </c>
      <c r="S44" s="52">
        <v>24.942479999999996</v>
      </c>
      <c r="T44" s="52">
        <v>468.27297000000004</v>
      </c>
      <c r="U44" s="52">
        <f t="shared" si="8"/>
        <v>493.21545000000003</v>
      </c>
      <c r="V44" s="52">
        <v>4539.475889999997</v>
      </c>
      <c r="W44" s="52">
        <v>15706.361040000034</v>
      </c>
      <c r="X44" s="52">
        <f t="shared" si="9"/>
        <v>20245.83693000003</v>
      </c>
      <c r="Y44" s="52">
        <v>5240.3877899999998</v>
      </c>
      <c r="Z44" s="52">
        <v>46881.674310000002</v>
      </c>
      <c r="AA44" s="52">
        <f t="shared" si="10"/>
        <v>52122.062100000003</v>
      </c>
      <c r="AB44" s="52">
        <v>5364.78388</v>
      </c>
      <c r="AC44" s="52">
        <v>8181.3147200000021</v>
      </c>
      <c r="AD44" s="52">
        <f t="shared" si="11"/>
        <v>13546.098600000001</v>
      </c>
    </row>
    <row r="45" spans="2:30">
      <c r="B45" s="88" t="s">
        <v>150</v>
      </c>
      <c r="C45" s="91">
        <f t="shared" si="0"/>
        <v>32321.354790000001</v>
      </c>
      <c r="D45" s="91">
        <f t="shared" si="1"/>
        <v>85232.619609999951</v>
      </c>
      <c r="E45" s="93">
        <f t="shared" si="2"/>
        <v>-52911.264819999953</v>
      </c>
      <c r="F45" s="91">
        <f t="shared" si="3"/>
        <v>117553.97439999998</v>
      </c>
      <c r="G45" s="52">
        <v>6002.6070600000021</v>
      </c>
      <c r="H45" s="52">
        <v>7893.039120000014</v>
      </c>
      <c r="I45" s="52">
        <f t="shared" si="4"/>
        <v>13895.646180000016</v>
      </c>
      <c r="J45" s="52">
        <v>1148.1421200000004</v>
      </c>
      <c r="K45" s="52">
        <v>8679.8827799999981</v>
      </c>
      <c r="L45" s="52">
        <f t="shared" si="5"/>
        <v>9828.0248999999985</v>
      </c>
      <c r="M45" s="52">
        <v>2896.5280299999977</v>
      </c>
      <c r="N45" s="52">
        <v>524.60596000000021</v>
      </c>
      <c r="O45" s="52">
        <f t="shared" si="6"/>
        <v>3421.133989999998</v>
      </c>
      <c r="P45" s="52">
        <v>2565.5385999999999</v>
      </c>
      <c r="Q45" s="52">
        <v>5843.0769100000034</v>
      </c>
      <c r="R45" s="52">
        <f t="shared" si="7"/>
        <v>8408.6155100000033</v>
      </c>
      <c r="S45" s="52">
        <v>50.392830000000004</v>
      </c>
      <c r="T45" s="52">
        <v>1074.35447</v>
      </c>
      <c r="U45" s="52">
        <f t="shared" si="8"/>
        <v>1124.7473</v>
      </c>
      <c r="V45" s="52">
        <v>6024.8213999999998</v>
      </c>
      <c r="W45" s="52">
        <v>14795.937379999988</v>
      </c>
      <c r="X45" s="52">
        <f t="shared" si="9"/>
        <v>20820.758779999989</v>
      </c>
      <c r="Y45" s="52">
        <v>4752.973210000001</v>
      </c>
      <c r="Z45" s="52">
        <v>33481.262919999972</v>
      </c>
      <c r="AA45" s="52">
        <f t="shared" si="10"/>
        <v>38234.236129999976</v>
      </c>
      <c r="AB45" s="52">
        <v>8880.3515399999997</v>
      </c>
      <c r="AC45" s="52">
        <v>12940.460069999988</v>
      </c>
      <c r="AD45" s="52">
        <f t="shared" si="11"/>
        <v>21820.81160999999</v>
      </c>
    </row>
    <row r="46" spans="2:30">
      <c r="B46" s="88" t="s">
        <v>151</v>
      </c>
      <c r="C46" s="91">
        <f t="shared" si="0"/>
        <v>37141.47537</v>
      </c>
      <c r="D46" s="91">
        <f t="shared" si="1"/>
        <v>82128.241300000052</v>
      </c>
      <c r="E46" s="93">
        <f t="shared" si="2"/>
        <v>-44986.765930000052</v>
      </c>
      <c r="F46" s="91">
        <f t="shared" si="3"/>
        <v>119269.71667000004</v>
      </c>
      <c r="G46" s="52">
        <v>6663.3800199999996</v>
      </c>
      <c r="H46" s="52">
        <v>7650.1579200000251</v>
      </c>
      <c r="I46" s="52">
        <f t="shared" si="4"/>
        <v>14313.537940000024</v>
      </c>
      <c r="J46" s="52">
        <v>1592.0478500000006</v>
      </c>
      <c r="K46" s="52">
        <v>8107.4478300000028</v>
      </c>
      <c r="L46" s="52">
        <f t="shared" si="5"/>
        <v>9699.4956800000036</v>
      </c>
      <c r="M46" s="52">
        <v>3323.3717700000002</v>
      </c>
      <c r="N46" s="52">
        <v>369.50909000000001</v>
      </c>
      <c r="O46" s="52">
        <f t="shared" si="6"/>
        <v>3692.8808600000002</v>
      </c>
      <c r="P46" s="52">
        <v>3849.3944499999993</v>
      </c>
      <c r="Q46" s="52">
        <v>6308.8780899999983</v>
      </c>
      <c r="R46" s="52">
        <f t="shared" si="7"/>
        <v>10158.272539999998</v>
      </c>
      <c r="S46" s="52">
        <v>41.087740000000004</v>
      </c>
      <c r="T46" s="52">
        <v>1405.1950500000003</v>
      </c>
      <c r="U46" s="52">
        <f t="shared" si="8"/>
        <v>1446.2827900000002</v>
      </c>
      <c r="V46" s="52">
        <v>6656.5709000000024</v>
      </c>
      <c r="W46" s="52">
        <v>11278.026150000003</v>
      </c>
      <c r="X46" s="52">
        <f t="shared" si="9"/>
        <v>17934.597050000004</v>
      </c>
      <c r="Y46" s="52">
        <v>7059.9459900000011</v>
      </c>
      <c r="Z46" s="52">
        <v>31075.892090000016</v>
      </c>
      <c r="AA46" s="52">
        <f t="shared" si="10"/>
        <v>38135.838080000016</v>
      </c>
      <c r="AB46" s="52">
        <v>7955.6766499999967</v>
      </c>
      <c r="AC46" s="52">
        <v>15933.135080000002</v>
      </c>
      <c r="AD46" s="52">
        <f t="shared" si="11"/>
        <v>23888.811729999998</v>
      </c>
    </row>
    <row r="47" spans="2:30">
      <c r="B47" s="88" t="s">
        <v>152</v>
      </c>
      <c r="C47" s="91">
        <f t="shared" si="0"/>
        <v>34538.609750000003</v>
      </c>
      <c r="D47" s="91">
        <f t="shared" si="1"/>
        <v>91867.871919999976</v>
      </c>
      <c r="E47" s="93">
        <f t="shared" si="2"/>
        <v>-57329.262169999973</v>
      </c>
      <c r="F47" s="91">
        <f t="shared" si="3"/>
        <v>126406.48166999999</v>
      </c>
      <c r="G47" s="52">
        <v>6204.0302800000018</v>
      </c>
      <c r="H47" s="52">
        <v>10475.784559999982</v>
      </c>
      <c r="I47" s="52">
        <f t="shared" si="4"/>
        <v>16679.814839999985</v>
      </c>
      <c r="J47" s="52">
        <v>1888.6174000000001</v>
      </c>
      <c r="K47" s="52">
        <v>7920.6921599999996</v>
      </c>
      <c r="L47" s="52">
        <f t="shared" si="5"/>
        <v>9809.3095599999997</v>
      </c>
      <c r="M47" s="52">
        <v>2204.3647000000001</v>
      </c>
      <c r="N47" s="52">
        <v>304.06374000000011</v>
      </c>
      <c r="O47" s="52">
        <f t="shared" si="6"/>
        <v>2508.4284400000001</v>
      </c>
      <c r="P47" s="52">
        <v>2654.0251499999995</v>
      </c>
      <c r="Q47" s="52">
        <v>5806.5399400000033</v>
      </c>
      <c r="R47" s="52">
        <f t="shared" si="7"/>
        <v>8460.5650900000037</v>
      </c>
      <c r="S47" s="52">
        <v>46.522740000000006</v>
      </c>
      <c r="T47" s="52">
        <v>392.09405000000004</v>
      </c>
      <c r="U47" s="52">
        <f t="shared" si="8"/>
        <v>438.61679000000004</v>
      </c>
      <c r="V47" s="52">
        <v>9180.1340300000011</v>
      </c>
      <c r="W47" s="52">
        <v>9807.4791700000114</v>
      </c>
      <c r="X47" s="52">
        <f t="shared" si="9"/>
        <v>18987.613200000014</v>
      </c>
      <c r="Y47" s="52">
        <v>6313.7053700000015</v>
      </c>
      <c r="Z47" s="52">
        <v>44789.439049999994</v>
      </c>
      <c r="AA47" s="52">
        <f t="shared" si="10"/>
        <v>51103.144419999997</v>
      </c>
      <c r="AB47" s="52">
        <v>6047.2100799999989</v>
      </c>
      <c r="AC47" s="52">
        <v>12371.77925</v>
      </c>
      <c r="AD47" s="52">
        <f t="shared" si="11"/>
        <v>18418.989329999997</v>
      </c>
    </row>
    <row r="48" spans="2:30">
      <c r="B48" s="88" t="s">
        <v>153</v>
      </c>
      <c r="C48" s="91">
        <f t="shared" si="0"/>
        <v>38363.382939999996</v>
      </c>
      <c r="D48" s="91">
        <f t="shared" si="1"/>
        <v>110297.77260999999</v>
      </c>
      <c r="E48" s="93">
        <f t="shared" si="2"/>
        <v>-71934.38966999999</v>
      </c>
      <c r="F48" s="91">
        <f t="shared" si="3"/>
        <v>148661.15555</v>
      </c>
      <c r="G48" s="52">
        <v>7683.743559999999</v>
      </c>
      <c r="H48" s="52">
        <v>11652.770379999974</v>
      </c>
      <c r="I48" s="52">
        <f t="shared" si="4"/>
        <v>19336.513939999975</v>
      </c>
      <c r="J48" s="52">
        <v>1974.8552199999992</v>
      </c>
      <c r="K48" s="52">
        <v>7667.7684900000049</v>
      </c>
      <c r="L48" s="52">
        <f t="shared" si="5"/>
        <v>9642.6237100000035</v>
      </c>
      <c r="M48" s="52">
        <v>2312.5597299999995</v>
      </c>
      <c r="N48" s="52">
        <v>469.90371000000005</v>
      </c>
      <c r="O48" s="52">
        <f t="shared" si="6"/>
        <v>2782.4634399999995</v>
      </c>
      <c r="P48" s="52">
        <v>4419.5347800000009</v>
      </c>
      <c r="Q48" s="52">
        <v>5663.6656300000068</v>
      </c>
      <c r="R48" s="52">
        <f t="shared" si="7"/>
        <v>10083.200410000009</v>
      </c>
      <c r="S48" s="52">
        <v>153.33358999999999</v>
      </c>
      <c r="T48" s="52">
        <v>7157.1759299999985</v>
      </c>
      <c r="U48" s="52">
        <f t="shared" si="8"/>
        <v>7310.5095199999987</v>
      </c>
      <c r="V48" s="52">
        <v>8991.4552100000019</v>
      </c>
      <c r="W48" s="52">
        <v>10948.297789999988</v>
      </c>
      <c r="X48" s="52">
        <f t="shared" si="9"/>
        <v>19939.75299999999</v>
      </c>
      <c r="Y48" s="52">
        <v>6373.2576300000001</v>
      </c>
      <c r="Z48" s="52">
        <v>51695.020650000013</v>
      </c>
      <c r="AA48" s="52">
        <f t="shared" si="10"/>
        <v>58068.278280000013</v>
      </c>
      <c r="AB48" s="52">
        <v>6454.6432199999963</v>
      </c>
      <c r="AC48" s="52">
        <v>15043.170030000003</v>
      </c>
      <c r="AD48" s="52">
        <f t="shared" si="11"/>
        <v>21497.813249999999</v>
      </c>
    </row>
    <row r="49" spans="2:30">
      <c r="B49" s="88" t="s">
        <v>154</v>
      </c>
      <c r="C49" s="91">
        <f t="shared" si="0"/>
        <v>40571.436069999996</v>
      </c>
      <c r="D49" s="91">
        <f t="shared" si="1"/>
        <v>94827.555980000005</v>
      </c>
      <c r="E49" s="93">
        <f t="shared" si="2"/>
        <v>-54256.119910000009</v>
      </c>
      <c r="F49" s="91">
        <f t="shared" si="3"/>
        <v>135398.99205</v>
      </c>
      <c r="G49" s="52">
        <v>8524.7124300000014</v>
      </c>
      <c r="H49" s="52">
        <v>11327.88791999999</v>
      </c>
      <c r="I49" s="52">
        <f t="shared" si="4"/>
        <v>19852.600349999993</v>
      </c>
      <c r="J49" s="52">
        <v>1269.6908599999997</v>
      </c>
      <c r="K49" s="52">
        <v>8039.3584500000061</v>
      </c>
      <c r="L49" s="52">
        <f t="shared" si="5"/>
        <v>9309.0493100000058</v>
      </c>
      <c r="M49" s="52">
        <v>2388.2930000000001</v>
      </c>
      <c r="N49" s="52">
        <v>1014.9327099999998</v>
      </c>
      <c r="O49" s="52">
        <f t="shared" si="6"/>
        <v>3403.2257099999997</v>
      </c>
      <c r="P49" s="52">
        <v>3661.7383399999985</v>
      </c>
      <c r="Q49" s="52">
        <v>8591.3567500000026</v>
      </c>
      <c r="R49" s="52">
        <f t="shared" si="7"/>
        <v>12253.095090000001</v>
      </c>
      <c r="S49" s="52">
        <v>170.18061</v>
      </c>
      <c r="T49" s="52">
        <v>959.28609999999992</v>
      </c>
      <c r="U49" s="52">
        <f t="shared" si="8"/>
        <v>1129.4667099999999</v>
      </c>
      <c r="V49" s="52">
        <v>7399.0655500000003</v>
      </c>
      <c r="W49" s="52">
        <v>9347.3439299999955</v>
      </c>
      <c r="X49" s="52">
        <f t="shared" si="9"/>
        <v>16746.409479999995</v>
      </c>
      <c r="Y49" s="52">
        <v>8083.6590699999979</v>
      </c>
      <c r="Z49" s="52">
        <v>32092.043750000012</v>
      </c>
      <c r="AA49" s="52">
        <f t="shared" si="10"/>
        <v>40175.702820000006</v>
      </c>
      <c r="AB49" s="52">
        <v>9074.0962099999997</v>
      </c>
      <c r="AC49" s="52">
        <v>23455.346370000003</v>
      </c>
      <c r="AD49" s="52">
        <f t="shared" si="11"/>
        <v>32529.442580000003</v>
      </c>
    </row>
    <row r="50" spans="2:30">
      <c r="B50" s="88" t="s">
        <v>155</v>
      </c>
      <c r="C50" s="91">
        <f t="shared" si="0"/>
        <v>67521.508040000001</v>
      </c>
      <c r="D50" s="91">
        <f t="shared" si="1"/>
        <v>115071.82160000005</v>
      </c>
      <c r="E50" s="93">
        <f t="shared" si="2"/>
        <v>-47550.313560000053</v>
      </c>
      <c r="F50" s="91">
        <f t="shared" si="3"/>
        <v>182593.32964000004</v>
      </c>
      <c r="G50" s="52">
        <v>7863.6326199999985</v>
      </c>
      <c r="H50" s="52">
        <v>11380.527640000031</v>
      </c>
      <c r="I50" s="52">
        <f t="shared" si="4"/>
        <v>19244.16026000003</v>
      </c>
      <c r="J50" s="52">
        <v>1707.4798099999994</v>
      </c>
      <c r="K50" s="52">
        <v>9752.3431</v>
      </c>
      <c r="L50" s="52">
        <f t="shared" si="5"/>
        <v>11459.822909999999</v>
      </c>
      <c r="M50" s="52">
        <v>1747.0247500000012</v>
      </c>
      <c r="N50" s="52">
        <v>313.53883000000002</v>
      </c>
      <c r="O50" s="52">
        <f t="shared" si="6"/>
        <v>2060.5635800000014</v>
      </c>
      <c r="P50" s="52">
        <v>2023.3362499999996</v>
      </c>
      <c r="Q50" s="52">
        <v>8396.229490000007</v>
      </c>
      <c r="R50" s="52">
        <f t="shared" si="7"/>
        <v>10419.565740000007</v>
      </c>
      <c r="S50" s="52">
        <v>99.82011</v>
      </c>
      <c r="T50" s="52">
        <v>3977.5872100000015</v>
      </c>
      <c r="U50" s="52">
        <f t="shared" si="8"/>
        <v>4077.4073200000016</v>
      </c>
      <c r="V50" s="52">
        <v>7065.0478600000015</v>
      </c>
      <c r="W50" s="52">
        <v>10211.683639999987</v>
      </c>
      <c r="X50" s="52">
        <f t="shared" si="9"/>
        <v>17276.731499999987</v>
      </c>
      <c r="Y50" s="52">
        <v>8357.4320399999997</v>
      </c>
      <c r="Z50" s="52">
        <v>48080.625830000026</v>
      </c>
      <c r="AA50" s="52">
        <f t="shared" si="10"/>
        <v>56438.057870000026</v>
      </c>
      <c r="AB50" s="52">
        <v>38657.734600000003</v>
      </c>
      <c r="AC50" s="52">
        <v>22959.285860000004</v>
      </c>
      <c r="AD50" s="52">
        <f t="shared" si="11"/>
        <v>61617.020460000007</v>
      </c>
    </row>
    <row r="51" spans="2:30">
      <c r="B51" s="88" t="s">
        <v>156</v>
      </c>
      <c r="C51" s="91">
        <f t="shared" si="0"/>
        <v>47512.168429999983</v>
      </c>
      <c r="D51" s="91">
        <f t="shared" si="1"/>
        <v>104834.68337999999</v>
      </c>
      <c r="E51" s="93">
        <f t="shared" si="2"/>
        <v>-57322.514950000004</v>
      </c>
      <c r="F51" s="91">
        <f t="shared" si="3"/>
        <v>152346.85180999996</v>
      </c>
      <c r="G51" s="52">
        <v>6808.6907099999953</v>
      </c>
      <c r="H51" s="52">
        <v>11560.61782000001</v>
      </c>
      <c r="I51" s="52">
        <f t="shared" si="4"/>
        <v>18369.308530000006</v>
      </c>
      <c r="J51" s="52">
        <v>1450.3597199999992</v>
      </c>
      <c r="K51" s="52">
        <v>9156.2171900000012</v>
      </c>
      <c r="L51" s="52">
        <f t="shared" si="5"/>
        <v>10606.57691</v>
      </c>
      <c r="M51" s="52">
        <v>2035.03423</v>
      </c>
      <c r="N51" s="52">
        <v>458.92154000000016</v>
      </c>
      <c r="O51" s="52">
        <f t="shared" si="6"/>
        <v>2493.95577</v>
      </c>
      <c r="P51" s="52">
        <v>2489.3288000000007</v>
      </c>
      <c r="Q51" s="52">
        <v>7556.5824199999979</v>
      </c>
      <c r="R51" s="52">
        <f t="shared" si="7"/>
        <v>10045.911219999998</v>
      </c>
      <c r="S51" s="52">
        <v>324.81646000000001</v>
      </c>
      <c r="T51" s="52">
        <v>2193.9620700000009</v>
      </c>
      <c r="U51" s="52">
        <f t="shared" si="8"/>
        <v>2518.778530000001</v>
      </c>
      <c r="V51" s="52">
        <v>8129.5015399999957</v>
      </c>
      <c r="W51" s="52">
        <v>12039.604539999998</v>
      </c>
      <c r="X51" s="52">
        <f t="shared" si="9"/>
        <v>20169.106079999994</v>
      </c>
      <c r="Y51" s="52">
        <v>9062.3685299999997</v>
      </c>
      <c r="Z51" s="52">
        <v>32614.729539999997</v>
      </c>
      <c r="AA51" s="52">
        <f t="shared" si="10"/>
        <v>41677.098069999993</v>
      </c>
      <c r="AB51" s="52">
        <v>17212.068439999995</v>
      </c>
      <c r="AC51" s="52">
        <v>29254.048259999985</v>
      </c>
      <c r="AD51" s="52">
        <f t="shared" si="11"/>
        <v>46466.116699999984</v>
      </c>
    </row>
    <row r="52" spans="2:30">
      <c r="B52" s="88" t="s">
        <v>157</v>
      </c>
      <c r="C52" s="91">
        <f t="shared" si="0"/>
        <v>40266.671170000001</v>
      </c>
      <c r="D52" s="91">
        <f t="shared" si="1"/>
        <v>101426.40220999991</v>
      </c>
      <c r="E52" s="93">
        <f t="shared" si="2"/>
        <v>-61159.731039999911</v>
      </c>
      <c r="F52" s="91">
        <f t="shared" si="3"/>
        <v>141693.0733799999</v>
      </c>
      <c r="G52" s="52">
        <v>5880.1056800000015</v>
      </c>
      <c r="H52" s="52">
        <v>8275.7694799999827</v>
      </c>
      <c r="I52" s="52">
        <f t="shared" si="4"/>
        <v>14155.875159999985</v>
      </c>
      <c r="J52" s="52">
        <v>824.14193</v>
      </c>
      <c r="K52" s="52">
        <v>6151.4948599999971</v>
      </c>
      <c r="L52" s="52">
        <f t="shared" si="5"/>
        <v>6975.6367899999968</v>
      </c>
      <c r="M52" s="52">
        <v>2730.1207999999997</v>
      </c>
      <c r="N52" s="52">
        <v>408.75826000000006</v>
      </c>
      <c r="O52" s="52">
        <f t="shared" si="6"/>
        <v>3138.8790599999998</v>
      </c>
      <c r="P52" s="52">
        <v>2865.084800000001</v>
      </c>
      <c r="Q52" s="52">
        <v>7721.0259199999991</v>
      </c>
      <c r="R52" s="52">
        <f t="shared" si="7"/>
        <v>10586.110720000001</v>
      </c>
      <c r="S52" s="52">
        <v>116.92582000000002</v>
      </c>
      <c r="T52" s="52">
        <v>1224.3883400000002</v>
      </c>
      <c r="U52" s="52">
        <f t="shared" si="8"/>
        <v>1341.3141600000001</v>
      </c>
      <c r="V52" s="52">
        <v>8054.0546999999988</v>
      </c>
      <c r="W52" s="52">
        <v>17147.195589999945</v>
      </c>
      <c r="X52" s="52">
        <f t="shared" si="9"/>
        <v>25201.250289999945</v>
      </c>
      <c r="Y52" s="52">
        <v>8051.1851399999996</v>
      </c>
      <c r="Z52" s="52">
        <v>36730.395499999984</v>
      </c>
      <c r="AA52" s="52">
        <f t="shared" si="10"/>
        <v>44781.580639999986</v>
      </c>
      <c r="AB52" s="52">
        <v>11745.052300000005</v>
      </c>
      <c r="AC52" s="52">
        <v>23767.374260000004</v>
      </c>
      <c r="AD52" s="52">
        <f t="shared" si="11"/>
        <v>35512.426560000007</v>
      </c>
    </row>
    <row r="53" spans="2:30">
      <c r="B53" s="88" t="s">
        <v>158</v>
      </c>
      <c r="C53" s="91">
        <f t="shared" si="0"/>
        <v>50939.022739999986</v>
      </c>
      <c r="D53" s="91">
        <f t="shared" si="1"/>
        <v>124777.24932000012</v>
      </c>
      <c r="E53" s="93">
        <f t="shared" si="2"/>
        <v>-73838.226580000133</v>
      </c>
      <c r="F53" s="91">
        <f t="shared" si="3"/>
        <v>175716.2720600001</v>
      </c>
      <c r="G53" s="52">
        <v>8297.919060000002</v>
      </c>
      <c r="H53" s="52">
        <v>12409.851300000024</v>
      </c>
      <c r="I53" s="52">
        <f t="shared" si="4"/>
        <v>20707.770360000024</v>
      </c>
      <c r="J53" s="52">
        <v>1883.0857699999988</v>
      </c>
      <c r="K53" s="52">
        <v>10680.289650000002</v>
      </c>
      <c r="L53" s="52">
        <f t="shared" si="5"/>
        <v>12563.37542</v>
      </c>
      <c r="M53" s="52">
        <v>5269.3600300000044</v>
      </c>
      <c r="N53" s="52">
        <v>1305.4595700000004</v>
      </c>
      <c r="O53" s="52">
        <f t="shared" si="6"/>
        <v>6574.8196000000044</v>
      </c>
      <c r="P53" s="52">
        <v>3618.3514599999994</v>
      </c>
      <c r="Q53" s="52">
        <v>9544.7268899999926</v>
      </c>
      <c r="R53" s="52">
        <f t="shared" si="7"/>
        <v>13163.078349999992</v>
      </c>
      <c r="S53" s="52">
        <v>91.306059999999988</v>
      </c>
      <c r="T53" s="52">
        <v>798.33532000000002</v>
      </c>
      <c r="U53" s="52">
        <f t="shared" si="8"/>
        <v>889.64138000000003</v>
      </c>
      <c r="V53" s="52">
        <v>8584.8414799999973</v>
      </c>
      <c r="W53" s="52">
        <v>20165.181720000084</v>
      </c>
      <c r="X53" s="52">
        <f t="shared" si="9"/>
        <v>28750.023200000083</v>
      </c>
      <c r="Y53" s="52">
        <v>9962.8211699999974</v>
      </c>
      <c r="Z53" s="52">
        <v>36939.146509999999</v>
      </c>
      <c r="AA53" s="52">
        <f t="shared" si="10"/>
        <v>46901.967679999994</v>
      </c>
      <c r="AB53" s="52">
        <v>13231.337709999991</v>
      </c>
      <c r="AC53" s="52">
        <v>32934.258360000007</v>
      </c>
      <c r="AD53" s="52">
        <f t="shared" si="11"/>
        <v>46165.59607</v>
      </c>
    </row>
    <row r="54" spans="2:30">
      <c r="B54" s="88" t="s">
        <v>159</v>
      </c>
      <c r="C54" s="91">
        <f t="shared" si="0"/>
        <v>30639.627980000005</v>
      </c>
      <c r="D54" s="91">
        <f t="shared" si="1"/>
        <v>90172.300739999948</v>
      </c>
      <c r="E54" s="93">
        <f t="shared" si="2"/>
        <v>-59532.672759999943</v>
      </c>
      <c r="F54" s="91">
        <f t="shared" si="3"/>
        <v>120811.92871999997</v>
      </c>
      <c r="G54" s="52">
        <v>7826.4623600000004</v>
      </c>
      <c r="H54" s="52">
        <v>8855.4809600000062</v>
      </c>
      <c r="I54" s="52">
        <f t="shared" si="4"/>
        <v>16681.943320000006</v>
      </c>
      <c r="J54" s="52">
        <v>514.3533799999999</v>
      </c>
      <c r="K54" s="52">
        <v>6254.09015</v>
      </c>
      <c r="L54" s="52">
        <f t="shared" si="5"/>
        <v>6768.4435299999996</v>
      </c>
      <c r="M54" s="52">
        <v>3636.2865500000007</v>
      </c>
      <c r="N54" s="52">
        <v>1298.0544199999999</v>
      </c>
      <c r="O54" s="52">
        <f t="shared" si="6"/>
        <v>4934.3409700000011</v>
      </c>
      <c r="P54" s="52">
        <v>651.39953999999977</v>
      </c>
      <c r="Q54" s="52">
        <v>6388.0536499999998</v>
      </c>
      <c r="R54" s="52">
        <f t="shared" si="7"/>
        <v>7039.4531899999993</v>
      </c>
      <c r="S54" s="52">
        <v>44.277529999999999</v>
      </c>
      <c r="T54" s="52">
        <v>1073.7097599999995</v>
      </c>
      <c r="U54" s="52">
        <f t="shared" si="8"/>
        <v>1117.9872899999996</v>
      </c>
      <c r="V54" s="52">
        <v>3868.6596900000013</v>
      </c>
      <c r="W54" s="52">
        <v>19708.525129999962</v>
      </c>
      <c r="X54" s="52">
        <f t="shared" si="9"/>
        <v>23577.184819999962</v>
      </c>
      <c r="Y54" s="52">
        <v>5613.9161199999999</v>
      </c>
      <c r="Z54" s="52">
        <v>29922.518409999968</v>
      </c>
      <c r="AA54" s="52">
        <f t="shared" si="10"/>
        <v>35536.43452999997</v>
      </c>
      <c r="AB54" s="52">
        <v>8484.272810000004</v>
      </c>
      <c r="AC54" s="52">
        <v>16671.868260000017</v>
      </c>
      <c r="AD54" s="52">
        <f t="shared" si="11"/>
        <v>25156.14107000002</v>
      </c>
    </row>
    <row r="55" spans="2:30">
      <c r="B55" s="88" t="s">
        <v>160</v>
      </c>
      <c r="C55" s="91">
        <f t="shared" si="0"/>
        <v>28110.903250000003</v>
      </c>
      <c r="D55" s="91">
        <f t="shared" si="1"/>
        <v>110292.92980999997</v>
      </c>
      <c r="E55" s="93">
        <f t="shared" si="2"/>
        <v>-82182.026559999969</v>
      </c>
      <c r="F55" s="91">
        <f t="shared" si="3"/>
        <v>138403.83305999998</v>
      </c>
      <c r="G55" s="52">
        <v>5584.5104799999972</v>
      </c>
      <c r="H55" s="52">
        <v>10568.542469999984</v>
      </c>
      <c r="I55" s="52">
        <f t="shared" si="4"/>
        <v>16153.052949999981</v>
      </c>
      <c r="J55" s="52">
        <v>504.55966000000006</v>
      </c>
      <c r="K55" s="52">
        <v>8612.1754000000001</v>
      </c>
      <c r="L55" s="52">
        <f t="shared" si="5"/>
        <v>9116.7350600000009</v>
      </c>
      <c r="M55" s="52">
        <v>1061.0633</v>
      </c>
      <c r="N55" s="52">
        <v>2851.1317400000012</v>
      </c>
      <c r="O55" s="52">
        <f t="shared" si="6"/>
        <v>3912.1950400000014</v>
      </c>
      <c r="P55" s="52">
        <v>430.47085000000004</v>
      </c>
      <c r="Q55" s="52">
        <v>6580.0370700000058</v>
      </c>
      <c r="R55" s="52">
        <f t="shared" si="7"/>
        <v>7010.5079200000055</v>
      </c>
      <c r="S55" s="52">
        <v>46.726129999999998</v>
      </c>
      <c r="T55" s="52">
        <v>834.71966999999995</v>
      </c>
      <c r="U55" s="52">
        <f t="shared" si="8"/>
        <v>881.44579999999996</v>
      </c>
      <c r="V55" s="52">
        <v>4499.9594100000013</v>
      </c>
      <c r="W55" s="52">
        <v>19608.596699999976</v>
      </c>
      <c r="X55" s="52">
        <f t="shared" si="9"/>
        <v>24108.556109999976</v>
      </c>
      <c r="Y55" s="52">
        <v>4387.6408599999986</v>
      </c>
      <c r="Z55" s="52">
        <v>41329.513230000026</v>
      </c>
      <c r="AA55" s="52">
        <f t="shared" si="10"/>
        <v>45717.154090000025</v>
      </c>
      <c r="AB55" s="52">
        <v>11595.972560000006</v>
      </c>
      <c r="AC55" s="52">
        <v>19908.213529999972</v>
      </c>
      <c r="AD55" s="52">
        <f t="shared" si="11"/>
        <v>31504.186089999977</v>
      </c>
    </row>
    <row r="56" spans="2:30">
      <c r="B56" s="88" t="s">
        <v>161</v>
      </c>
      <c r="C56" s="91">
        <f t="shared" si="0"/>
        <v>36748.013879999991</v>
      </c>
      <c r="D56" s="91">
        <f t="shared" si="1"/>
        <v>127920.66369000002</v>
      </c>
      <c r="E56" s="93">
        <f t="shared" si="2"/>
        <v>-91172.649810000032</v>
      </c>
      <c r="F56" s="91">
        <f t="shared" si="3"/>
        <v>164668.67757</v>
      </c>
      <c r="G56" s="52">
        <v>8864.766749999997</v>
      </c>
      <c r="H56" s="52">
        <v>11336.25237000002</v>
      </c>
      <c r="I56" s="52">
        <f t="shared" si="4"/>
        <v>20201.019120000019</v>
      </c>
      <c r="J56" s="52">
        <v>784.52553999999952</v>
      </c>
      <c r="K56" s="52">
        <v>9035.0554899999952</v>
      </c>
      <c r="L56" s="52">
        <f t="shared" si="5"/>
        <v>9819.5810299999939</v>
      </c>
      <c r="M56" s="52">
        <v>4718.5531499999997</v>
      </c>
      <c r="N56" s="52">
        <v>3248.3865900000005</v>
      </c>
      <c r="O56" s="52">
        <f t="shared" si="6"/>
        <v>7966.9397399999998</v>
      </c>
      <c r="P56" s="52">
        <v>1498.2855500000001</v>
      </c>
      <c r="Q56" s="52">
        <v>8731.050039999991</v>
      </c>
      <c r="R56" s="52">
        <f t="shared" si="7"/>
        <v>10229.335589999991</v>
      </c>
      <c r="S56" s="52">
        <v>114.44176999999999</v>
      </c>
      <c r="T56" s="52">
        <v>1436.7480899999994</v>
      </c>
      <c r="U56" s="52">
        <f t="shared" si="8"/>
        <v>1551.1898599999993</v>
      </c>
      <c r="V56" s="52">
        <v>7315.4285499999987</v>
      </c>
      <c r="W56" s="52">
        <v>18009.153879999987</v>
      </c>
      <c r="X56" s="52">
        <f t="shared" si="9"/>
        <v>25324.582429999988</v>
      </c>
      <c r="Y56" s="52">
        <v>5564.7766699999993</v>
      </c>
      <c r="Z56" s="52">
        <v>48158.526680000017</v>
      </c>
      <c r="AA56" s="52">
        <f t="shared" si="10"/>
        <v>53723.303350000017</v>
      </c>
      <c r="AB56" s="52">
        <v>7887.2358999999979</v>
      </c>
      <c r="AC56" s="52">
        <v>27965.490550000013</v>
      </c>
      <c r="AD56" s="52">
        <f t="shared" si="11"/>
        <v>35852.726450000009</v>
      </c>
    </row>
    <row r="57" spans="2:30">
      <c r="B57" s="88" t="s">
        <v>162</v>
      </c>
      <c r="C57" s="91">
        <f t="shared" si="0"/>
        <v>64934.644540000008</v>
      </c>
      <c r="D57" s="91">
        <f t="shared" si="1"/>
        <v>150078.12038798502</v>
      </c>
      <c r="E57" s="93">
        <f t="shared" si="2"/>
        <v>-85143.475847985013</v>
      </c>
      <c r="F57" s="91">
        <f t="shared" si="3"/>
        <v>215012.76492798503</v>
      </c>
      <c r="G57" s="52">
        <v>10107.144039999992</v>
      </c>
      <c r="H57" s="52">
        <v>12639.347310000023</v>
      </c>
      <c r="I57" s="52">
        <f t="shared" si="4"/>
        <v>22746.491350000015</v>
      </c>
      <c r="J57" s="52">
        <v>1858.2727499999994</v>
      </c>
      <c r="K57" s="52">
        <v>11535.920769999997</v>
      </c>
      <c r="L57" s="52">
        <f t="shared" si="5"/>
        <v>13394.193519999997</v>
      </c>
      <c r="M57" s="52">
        <v>9243.4831699999995</v>
      </c>
      <c r="N57" s="52">
        <v>3103.1240899999984</v>
      </c>
      <c r="O57" s="52">
        <f t="shared" si="6"/>
        <v>12346.607259999997</v>
      </c>
      <c r="P57" s="52">
        <v>538.15727000000027</v>
      </c>
      <c r="Q57" s="52">
        <v>9173.6693000000123</v>
      </c>
      <c r="R57" s="52">
        <f t="shared" si="7"/>
        <v>9711.826570000012</v>
      </c>
      <c r="S57" s="52">
        <v>56.703439999999993</v>
      </c>
      <c r="T57" s="52">
        <v>1712.7512600000009</v>
      </c>
      <c r="U57" s="52">
        <f t="shared" si="8"/>
        <v>1769.4547000000009</v>
      </c>
      <c r="V57" s="52">
        <v>11078.687240000005</v>
      </c>
      <c r="W57" s="52">
        <v>14362.885160000005</v>
      </c>
      <c r="X57" s="52">
        <f t="shared" si="9"/>
        <v>25441.572400000012</v>
      </c>
      <c r="Y57" s="52">
        <v>7510.9150899999995</v>
      </c>
      <c r="Z57" s="52">
        <v>57115.444877984999</v>
      </c>
      <c r="AA57" s="52">
        <f t="shared" si="10"/>
        <v>64626.359967985001</v>
      </c>
      <c r="AB57" s="52">
        <v>24541.281540000015</v>
      </c>
      <c r="AC57" s="52">
        <v>40434.977619999991</v>
      </c>
      <c r="AD57" s="52">
        <f t="shared" si="11"/>
        <v>64976.259160000001</v>
      </c>
    </row>
    <row r="58" spans="2:30">
      <c r="B58" s="88" t="s">
        <v>163</v>
      </c>
      <c r="C58" s="91">
        <f t="shared" si="0"/>
        <v>69193.841129999986</v>
      </c>
      <c r="D58" s="91">
        <f t="shared" si="1"/>
        <v>131396.41418999998</v>
      </c>
      <c r="E58" s="93">
        <f t="shared" si="2"/>
        <v>-62202.573059999995</v>
      </c>
      <c r="F58" s="91">
        <f t="shared" si="3"/>
        <v>200590.25531999994</v>
      </c>
      <c r="G58" s="52">
        <v>9227.8340199999984</v>
      </c>
      <c r="H58" s="52">
        <v>15603.689990000019</v>
      </c>
      <c r="I58" s="52">
        <f t="shared" si="4"/>
        <v>24831.524010000016</v>
      </c>
      <c r="J58" s="52">
        <v>2547.7768499999984</v>
      </c>
      <c r="K58" s="52">
        <v>12968.316650000008</v>
      </c>
      <c r="L58" s="52">
        <f t="shared" si="5"/>
        <v>15516.093500000006</v>
      </c>
      <c r="M58" s="52">
        <v>4923.6458100000036</v>
      </c>
      <c r="N58" s="52">
        <v>1393.6572299999996</v>
      </c>
      <c r="O58" s="52">
        <f t="shared" si="6"/>
        <v>6317.3030400000034</v>
      </c>
      <c r="P58" s="52">
        <v>1247.6832499999998</v>
      </c>
      <c r="Q58" s="52">
        <v>10015.712169999993</v>
      </c>
      <c r="R58" s="52">
        <f t="shared" si="7"/>
        <v>11263.395419999993</v>
      </c>
      <c r="S58" s="52">
        <v>127.405</v>
      </c>
      <c r="T58" s="52">
        <v>1400.0498499999983</v>
      </c>
      <c r="U58" s="52">
        <f t="shared" si="8"/>
        <v>1527.4548499999983</v>
      </c>
      <c r="V58" s="52">
        <v>8923.0345899999938</v>
      </c>
      <c r="W58" s="52">
        <v>12851.843850000003</v>
      </c>
      <c r="X58" s="52">
        <f t="shared" si="9"/>
        <v>21774.878439999997</v>
      </c>
      <c r="Y58" s="52">
        <v>14457.422940000004</v>
      </c>
      <c r="Z58" s="52">
        <v>51070.78475999993</v>
      </c>
      <c r="AA58" s="52">
        <f t="shared" si="10"/>
        <v>65528.207699999934</v>
      </c>
      <c r="AB58" s="52">
        <v>27739.038669999994</v>
      </c>
      <c r="AC58" s="52">
        <v>26092.359690000012</v>
      </c>
      <c r="AD58" s="52">
        <f t="shared" si="11"/>
        <v>53831.398360000007</v>
      </c>
    </row>
    <row r="59" spans="2:30">
      <c r="B59" s="88" t="s">
        <v>164</v>
      </c>
      <c r="C59" s="91">
        <f t="shared" si="0"/>
        <v>65653.407250000004</v>
      </c>
      <c r="D59" s="91">
        <f t="shared" si="1"/>
        <v>157306.13085999995</v>
      </c>
      <c r="E59" s="93">
        <f t="shared" si="2"/>
        <v>-91652.723609999943</v>
      </c>
      <c r="F59" s="91">
        <f t="shared" si="3"/>
        <v>222959.53810999996</v>
      </c>
      <c r="G59" s="52">
        <v>5507.6873100000003</v>
      </c>
      <c r="H59" s="52">
        <v>22412.485630000028</v>
      </c>
      <c r="I59" s="52">
        <f t="shared" si="4"/>
        <v>27920.172940000029</v>
      </c>
      <c r="J59" s="52">
        <v>2337.8288099999991</v>
      </c>
      <c r="K59" s="52">
        <v>12727.831129999991</v>
      </c>
      <c r="L59" s="52">
        <f t="shared" si="5"/>
        <v>15065.65993999999</v>
      </c>
      <c r="M59" s="52">
        <v>3946.5574199999996</v>
      </c>
      <c r="N59" s="52">
        <v>1362.8561399999999</v>
      </c>
      <c r="O59" s="52">
        <f t="shared" si="6"/>
        <v>5309.4135599999991</v>
      </c>
      <c r="P59" s="52">
        <v>1029.7431299999998</v>
      </c>
      <c r="Q59" s="52">
        <v>10129.002760000005</v>
      </c>
      <c r="R59" s="52">
        <f t="shared" si="7"/>
        <v>11158.745890000006</v>
      </c>
      <c r="S59" s="52">
        <v>337.72514999999999</v>
      </c>
      <c r="T59" s="52">
        <v>1021.8332799999994</v>
      </c>
      <c r="U59" s="52">
        <f t="shared" si="8"/>
        <v>1359.5584299999994</v>
      </c>
      <c r="V59" s="52">
        <v>9047.9673100000036</v>
      </c>
      <c r="W59" s="52">
        <v>16039.760389999983</v>
      </c>
      <c r="X59" s="52">
        <f t="shared" si="9"/>
        <v>25087.727699999989</v>
      </c>
      <c r="Y59" s="52">
        <v>13122.494220000002</v>
      </c>
      <c r="Z59" s="52">
        <v>63580.178029999945</v>
      </c>
      <c r="AA59" s="52">
        <f t="shared" si="10"/>
        <v>76702.672249999945</v>
      </c>
      <c r="AB59" s="52">
        <v>30323.403899999998</v>
      </c>
      <c r="AC59" s="52">
        <v>30032.18350000001</v>
      </c>
      <c r="AD59" s="52">
        <f t="shared" si="11"/>
        <v>60355.587400000004</v>
      </c>
    </row>
    <row r="60" spans="2:30">
      <c r="B60" s="88" t="s">
        <v>165</v>
      </c>
      <c r="C60" s="91">
        <f t="shared" si="0"/>
        <v>51351.514109999989</v>
      </c>
      <c r="D60" s="91">
        <f t="shared" si="1"/>
        <v>143108.47651000004</v>
      </c>
      <c r="E60" s="93">
        <f t="shared" si="2"/>
        <v>-91756.962400000048</v>
      </c>
      <c r="F60" s="91">
        <f t="shared" si="3"/>
        <v>194459.99062</v>
      </c>
      <c r="G60" s="52">
        <v>9597.3499300000003</v>
      </c>
      <c r="H60" s="52">
        <v>20233.761690000083</v>
      </c>
      <c r="I60" s="52">
        <f t="shared" si="4"/>
        <v>29831.111620000083</v>
      </c>
      <c r="J60" s="52">
        <v>2694.5649999999996</v>
      </c>
      <c r="K60" s="52">
        <v>15353.321749999994</v>
      </c>
      <c r="L60" s="52">
        <f t="shared" si="5"/>
        <v>18047.886749999994</v>
      </c>
      <c r="M60" s="52">
        <v>2045.2761500000004</v>
      </c>
      <c r="N60" s="52">
        <v>1130.48287</v>
      </c>
      <c r="O60" s="52">
        <f t="shared" si="6"/>
        <v>3175.7590200000004</v>
      </c>
      <c r="P60" s="52">
        <v>877.81388000000004</v>
      </c>
      <c r="Q60" s="52">
        <v>11997.928699999995</v>
      </c>
      <c r="R60" s="52">
        <f t="shared" si="7"/>
        <v>12875.742579999995</v>
      </c>
      <c r="S60" s="52">
        <v>271.76524000000001</v>
      </c>
      <c r="T60" s="52">
        <v>1047.1487300000003</v>
      </c>
      <c r="U60" s="52">
        <f t="shared" si="8"/>
        <v>1318.9139700000003</v>
      </c>
      <c r="V60" s="52">
        <v>10445.442799999986</v>
      </c>
      <c r="W60" s="52">
        <v>16167.110239999995</v>
      </c>
      <c r="X60" s="52">
        <f t="shared" si="9"/>
        <v>26612.553039999981</v>
      </c>
      <c r="Y60" s="52">
        <v>12819.58446</v>
      </c>
      <c r="Z60" s="52">
        <v>56581.119639999968</v>
      </c>
      <c r="AA60" s="52">
        <f t="shared" si="10"/>
        <v>69400.704099999974</v>
      </c>
      <c r="AB60" s="52">
        <v>12599.716650000004</v>
      </c>
      <c r="AC60" s="52">
        <v>20597.602890000006</v>
      </c>
      <c r="AD60" s="52">
        <f t="shared" si="11"/>
        <v>33197.319540000011</v>
      </c>
    </row>
    <row r="61" spans="2:30">
      <c r="B61" s="88" t="s">
        <v>166</v>
      </c>
      <c r="C61" s="91">
        <f t="shared" si="0"/>
        <v>59598.997260000004</v>
      </c>
      <c r="D61" s="91">
        <f t="shared" si="1"/>
        <v>181979.3224399999</v>
      </c>
      <c r="E61" s="93">
        <f t="shared" si="2"/>
        <v>-122380.3251799999</v>
      </c>
      <c r="F61" s="91">
        <f t="shared" si="3"/>
        <v>241578.31969999993</v>
      </c>
      <c r="G61" s="52">
        <v>9358.5103099999978</v>
      </c>
      <c r="H61" s="52">
        <v>20057.251779999973</v>
      </c>
      <c r="I61" s="52">
        <f t="shared" si="4"/>
        <v>29415.762089999971</v>
      </c>
      <c r="J61" s="52">
        <v>1965.1606100000004</v>
      </c>
      <c r="K61" s="52">
        <v>15982.434789999998</v>
      </c>
      <c r="L61" s="52">
        <f t="shared" si="5"/>
        <v>17947.595399999998</v>
      </c>
      <c r="M61" s="52">
        <v>3820.4958899999997</v>
      </c>
      <c r="N61" s="52">
        <v>1226.23387</v>
      </c>
      <c r="O61" s="52">
        <f t="shared" si="6"/>
        <v>5046.7297600000002</v>
      </c>
      <c r="P61" s="52">
        <v>1756.9467500000001</v>
      </c>
      <c r="Q61" s="52">
        <v>13923.781089999993</v>
      </c>
      <c r="R61" s="52">
        <f t="shared" si="7"/>
        <v>15680.727839999992</v>
      </c>
      <c r="S61" s="52">
        <v>377.39389000000011</v>
      </c>
      <c r="T61" s="52">
        <v>2215.3400700000007</v>
      </c>
      <c r="U61" s="52">
        <f t="shared" si="8"/>
        <v>2592.7339600000009</v>
      </c>
      <c r="V61" s="52">
        <v>8009.0896499999972</v>
      </c>
      <c r="W61" s="52">
        <v>24069.633229999963</v>
      </c>
      <c r="X61" s="52">
        <f t="shared" si="9"/>
        <v>32078.722879999961</v>
      </c>
      <c r="Y61" s="52">
        <v>8261.8370699999996</v>
      </c>
      <c r="Z61" s="52">
        <v>52875.169010000005</v>
      </c>
      <c r="AA61" s="52">
        <f t="shared" si="10"/>
        <v>61137.006080000006</v>
      </c>
      <c r="AB61" s="52">
        <v>26049.563090000011</v>
      </c>
      <c r="AC61" s="52">
        <v>51629.478599999988</v>
      </c>
      <c r="AD61" s="52">
        <f t="shared" si="11"/>
        <v>77679.041689999998</v>
      </c>
    </row>
    <row r="62" spans="2:30">
      <c r="B62" s="88" t="s">
        <v>167</v>
      </c>
      <c r="C62" s="91">
        <f t="shared" si="0"/>
        <v>46923.790039999993</v>
      </c>
      <c r="D62" s="91">
        <f t="shared" si="1"/>
        <v>162696.00574000002</v>
      </c>
      <c r="E62" s="93">
        <f t="shared" si="2"/>
        <v>-115772.21570000003</v>
      </c>
      <c r="F62" s="91">
        <f t="shared" si="3"/>
        <v>209619.79577999999</v>
      </c>
      <c r="G62" s="52">
        <v>9170.1657999999989</v>
      </c>
      <c r="H62" s="52">
        <v>20169.820560000022</v>
      </c>
      <c r="I62" s="52">
        <f t="shared" si="4"/>
        <v>29339.986360000021</v>
      </c>
      <c r="J62" s="52">
        <v>1299.6239899999989</v>
      </c>
      <c r="K62" s="52">
        <v>13968.673570000024</v>
      </c>
      <c r="L62" s="52">
        <f t="shared" si="5"/>
        <v>15268.297560000023</v>
      </c>
      <c r="M62" s="52">
        <v>4313.7042899999969</v>
      </c>
      <c r="N62" s="52">
        <v>1050.4333799999993</v>
      </c>
      <c r="O62" s="52">
        <f t="shared" si="6"/>
        <v>5364.1376699999964</v>
      </c>
      <c r="P62" s="52">
        <v>1560.0211999999997</v>
      </c>
      <c r="Q62" s="52">
        <v>16024.574139999995</v>
      </c>
      <c r="R62" s="52">
        <f t="shared" si="7"/>
        <v>17584.595339999996</v>
      </c>
      <c r="S62" s="52">
        <v>440.16711999999995</v>
      </c>
      <c r="T62" s="52">
        <v>2291.0727399999996</v>
      </c>
      <c r="U62" s="52">
        <f t="shared" si="8"/>
        <v>2731.2398599999997</v>
      </c>
      <c r="V62" s="52">
        <v>8839.0353999999988</v>
      </c>
      <c r="W62" s="52">
        <v>19245.732509999998</v>
      </c>
      <c r="X62" s="52">
        <f t="shared" si="9"/>
        <v>28084.767909999995</v>
      </c>
      <c r="Y62" s="52">
        <v>14727.791070000003</v>
      </c>
      <c r="Z62" s="52">
        <v>55821.743369999997</v>
      </c>
      <c r="AA62" s="52">
        <f t="shared" si="10"/>
        <v>70549.534440000003</v>
      </c>
      <c r="AB62" s="52">
        <v>6573.2811700000057</v>
      </c>
      <c r="AC62" s="52">
        <v>34123.955469999972</v>
      </c>
      <c r="AD62" s="52">
        <f t="shared" si="11"/>
        <v>40697.236639999974</v>
      </c>
    </row>
    <row r="63" spans="2:30">
      <c r="B63" s="88" t="s">
        <v>168</v>
      </c>
      <c r="C63" s="91">
        <f t="shared" si="0"/>
        <v>71829.719110000005</v>
      </c>
      <c r="D63" s="91">
        <f t="shared" si="1"/>
        <v>181546.32823000004</v>
      </c>
      <c r="E63" s="93">
        <f t="shared" si="2"/>
        <v>-109716.60912000004</v>
      </c>
      <c r="F63" s="91">
        <f t="shared" si="3"/>
        <v>253376.04734000005</v>
      </c>
      <c r="G63" s="52">
        <v>14852.069409999998</v>
      </c>
      <c r="H63" s="52">
        <v>18273.305519999969</v>
      </c>
      <c r="I63" s="52">
        <f t="shared" si="4"/>
        <v>33125.374929999969</v>
      </c>
      <c r="J63" s="52">
        <v>2413.77558</v>
      </c>
      <c r="K63" s="52">
        <v>16301.365409999995</v>
      </c>
      <c r="L63" s="52">
        <f t="shared" si="5"/>
        <v>18715.140989999996</v>
      </c>
      <c r="M63" s="52">
        <v>4748.9098400000048</v>
      </c>
      <c r="N63" s="52">
        <v>1356.427460000001</v>
      </c>
      <c r="O63" s="52">
        <f t="shared" si="6"/>
        <v>6105.3373000000056</v>
      </c>
      <c r="P63" s="52">
        <v>2382.4280500000009</v>
      </c>
      <c r="Q63" s="52">
        <v>13721.321850000004</v>
      </c>
      <c r="R63" s="52">
        <f t="shared" si="7"/>
        <v>16103.749900000004</v>
      </c>
      <c r="S63" s="52">
        <v>399.11406000000005</v>
      </c>
      <c r="T63" s="52">
        <v>6753.1124500000042</v>
      </c>
      <c r="U63" s="52">
        <f t="shared" si="8"/>
        <v>7152.2265100000041</v>
      </c>
      <c r="V63" s="52">
        <v>11396.012820000002</v>
      </c>
      <c r="W63" s="52">
        <v>25835.52845000002</v>
      </c>
      <c r="X63" s="52">
        <f t="shared" si="9"/>
        <v>37231.541270000023</v>
      </c>
      <c r="Y63" s="52">
        <v>14973.001660000002</v>
      </c>
      <c r="Z63" s="52">
        <v>65833.79998000004</v>
      </c>
      <c r="AA63" s="52">
        <f t="shared" si="10"/>
        <v>80806.801640000049</v>
      </c>
      <c r="AB63" s="52">
        <v>20664.407689999993</v>
      </c>
      <c r="AC63" s="52">
        <v>33471.467110000012</v>
      </c>
      <c r="AD63" s="52">
        <f t="shared" si="11"/>
        <v>54135.874800000005</v>
      </c>
    </row>
    <row r="64" spans="2:30">
      <c r="B64" s="88" t="s">
        <v>169</v>
      </c>
      <c r="C64" s="91">
        <f t="shared" si="0"/>
        <v>63670.019450000029</v>
      </c>
      <c r="D64" s="91">
        <f t="shared" si="1"/>
        <v>184764.22613999996</v>
      </c>
      <c r="E64" s="93">
        <f t="shared" si="2"/>
        <v>-121094.20668999993</v>
      </c>
      <c r="F64" s="91">
        <f t="shared" si="3"/>
        <v>248434.24558999995</v>
      </c>
      <c r="G64" s="52">
        <v>14071.017690000006</v>
      </c>
      <c r="H64" s="52">
        <v>18063.303990000015</v>
      </c>
      <c r="I64" s="52">
        <f t="shared" si="4"/>
        <v>32134.321680000023</v>
      </c>
      <c r="J64" s="52">
        <v>3181.5089399999974</v>
      </c>
      <c r="K64" s="52">
        <v>18899.086889999984</v>
      </c>
      <c r="L64" s="52">
        <f t="shared" si="5"/>
        <v>22080.59582999998</v>
      </c>
      <c r="M64" s="52">
        <v>8992.8126600000178</v>
      </c>
      <c r="N64" s="52">
        <v>4194.4826199999998</v>
      </c>
      <c r="O64" s="52">
        <f t="shared" si="6"/>
        <v>13187.295280000017</v>
      </c>
      <c r="P64" s="52">
        <v>951.47583999999995</v>
      </c>
      <c r="Q64" s="52">
        <v>12852.946800000012</v>
      </c>
      <c r="R64" s="52">
        <f t="shared" si="7"/>
        <v>13804.422640000012</v>
      </c>
      <c r="S64" s="52">
        <v>370.83148999999992</v>
      </c>
      <c r="T64" s="52">
        <v>3115.5535499999996</v>
      </c>
      <c r="U64" s="52">
        <f t="shared" si="8"/>
        <v>3486.3850399999997</v>
      </c>
      <c r="V64" s="52">
        <v>10940.014050000002</v>
      </c>
      <c r="W64" s="52">
        <v>29260.207489999972</v>
      </c>
      <c r="X64" s="52">
        <f t="shared" si="9"/>
        <v>40200.22153999997</v>
      </c>
      <c r="Y64" s="52">
        <v>15220.872229999999</v>
      </c>
      <c r="Z64" s="52">
        <v>64815.911469999985</v>
      </c>
      <c r="AA64" s="52">
        <f t="shared" si="10"/>
        <v>80036.783699999985</v>
      </c>
      <c r="AB64" s="52">
        <v>9941.4865499999996</v>
      </c>
      <c r="AC64" s="52">
        <v>33562.733329999981</v>
      </c>
      <c r="AD64" s="52">
        <f t="shared" si="11"/>
        <v>43504.219879999982</v>
      </c>
    </row>
    <row r="65" spans="2:30">
      <c r="B65" s="88" t="s">
        <v>170</v>
      </c>
      <c r="C65" s="91">
        <f t="shared" si="0"/>
        <v>58248.484540000012</v>
      </c>
      <c r="D65" s="91">
        <f t="shared" si="1"/>
        <v>223082.01069000002</v>
      </c>
      <c r="E65" s="93">
        <f t="shared" si="2"/>
        <v>-164833.52615000002</v>
      </c>
      <c r="F65" s="91">
        <f t="shared" si="3"/>
        <v>281330.49523000006</v>
      </c>
      <c r="G65" s="52">
        <v>14439.58654</v>
      </c>
      <c r="H65" s="52">
        <v>23875.581050000023</v>
      </c>
      <c r="I65" s="52">
        <f t="shared" si="4"/>
        <v>38315.167590000026</v>
      </c>
      <c r="J65" s="52">
        <v>5225.2159599999986</v>
      </c>
      <c r="K65" s="52">
        <v>14759.672280000003</v>
      </c>
      <c r="L65" s="52">
        <f t="shared" si="5"/>
        <v>19984.88824</v>
      </c>
      <c r="M65" s="52">
        <v>2956.8219099999983</v>
      </c>
      <c r="N65" s="52">
        <v>3791.5543499999999</v>
      </c>
      <c r="O65" s="52">
        <f t="shared" si="6"/>
        <v>6748.3762599999982</v>
      </c>
      <c r="P65" s="52">
        <v>2688.1576500000015</v>
      </c>
      <c r="Q65" s="52">
        <v>22841.770579999997</v>
      </c>
      <c r="R65" s="52">
        <f t="shared" si="7"/>
        <v>25529.928229999998</v>
      </c>
      <c r="S65" s="52">
        <v>720.06313</v>
      </c>
      <c r="T65" s="52">
        <v>6001.6912599999951</v>
      </c>
      <c r="U65" s="52">
        <f t="shared" si="8"/>
        <v>6721.7543899999946</v>
      </c>
      <c r="V65" s="52">
        <v>10169.465330000015</v>
      </c>
      <c r="W65" s="52">
        <v>39316.901320000026</v>
      </c>
      <c r="X65" s="52">
        <f t="shared" si="9"/>
        <v>49486.36665000004</v>
      </c>
      <c r="Y65" s="52">
        <v>11544.037819999998</v>
      </c>
      <c r="Z65" s="52">
        <v>72011.748220000009</v>
      </c>
      <c r="AA65" s="52">
        <f t="shared" si="10"/>
        <v>83555.786040000006</v>
      </c>
      <c r="AB65" s="52">
        <v>10505.136200000001</v>
      </c>
      <c r="AC65" s="52">
        <v>40483.091629999995</v>
      </c>
      <c r="AD65" s="52">
        <f t="shared" si="11"/>
        <v>50988.227829999996</v>
      </c>
    </row>
    <row r="66" spans="2:30">
      <c r="B66" s="88" t="s">
        <v>171</v>
      </c>
      <c r="C66" s="91">
        <f t="shared" si="0"/>
        <v>52696.108429999986</v>
      </c>
      <c r="D66" s="91">
        <f t="shared" si="1"/>
        <v>132828.77972000011</v>
      </c>
      <c r="E66" s="93">
        <f t="shared" si="2"/>
        <v>-80132.671290000115</v>
      </c>
      <c r="F66" s="91">
        <f t="shared" si="3"/>
        <v>185524.88815000004</v>
      </c>
      <c r="G66" s="52">
        <v>13565.651779999989</v>
      </c>
      <c r="H66" s="52">
        <v>14125.661400000021</v>
      </c>
      <c r="I66" s="52">
        <f t="shared" si="4"/>
        <v>27691.313180000012</v>
      </c>
      <c r="J66" s="52">
        <v>4509.7183599999989</v>
      </c>
      <c r="K66" s="52">
        <v>8656.8386999999966</v>
      </c>
      <c r="L66" s="52">
        <f t="shared" si="5"/>
        <v>13166.557059999996</v>
      </c>
      <c r="M66" s="52">
        <v>1571.5570499999992</v>
      </c>
      <c r="N66" s="52">
        <v>3523.908789999999</v>
      </c>
      <c r="O66" s="52">
        <f t="shared" si="6"/>
        <v>5095.465839999998</v>
      </c>
      <c r="P66" s="52">
        <v>1210.78062</v>
      </c>
      <c r="Q66" s="52">
        <v>16523.969259999998</v>
      </c>
      <c r="R66" s="52">
        <f t="shared" si="7"/>
        <v>17734.749879999999</v>
      </c>
      <c r="S66" s="52">
        <v>183.8537</v>
      </c>
      <c r="T66" s="52">
        <v>2122.8875200000011</v>
      </c>
      <c r="U66" s="52">
        <f t="shared" si="8"/>
        <v>2306.7412200000012</v>
      </c>
      <c r="V66" s="52">
        <v>7675.9932100000015</v>
      </c>
      <c r="W66" s="52">
        <v>24868.074720000055</v>
      </c>
      <c r="X66" s="52">
        <f t="shared" si="9"/>
        <v>32544.067930000056</v>
      </c>
      <c r="Y66" s="52">
        <v>19930.63823</v>
      </c>
      <c r="Z66" s="52">
        <v>39734.455200000026</v>
      </c>
      <c r="AA66" s="52">
        <f t="shared" si="10"/>
        <v>59665.093430000023</v>
      </c>
      <c r="AB66" s="52">
        <v>4047.915479999996</v>
      </c>
      <c r="AC66" s="52">
        <v>23272.984130000004</v>
      </c>
      <c r="AD66" s="52">
        <f t="shared" si="11"/>
        <v>27320.89961</v>
      </c>
    </row>
    <row r="67" spans="2:30">
      <c r="B67" s="88" t="s">
        <v>172</v>
      </c>
      <c r="C67" s="91">
        <f t="shared" si="0"/>
        <v>48765.564710000006</v>
      </c>
      <c r="D67" s="91">
        <f t="shared" si="1"/>
        <v>139370.59914999997</v>
      </c>
      <c r="E67" s="93">
        <f t="shared" si="2"/>
        <v>-90605.034439999959</v>
      </c>
      <c r="F67" s="91">
        <f t="shared" si="3"/>
        <v>188136.16385999997</v>
      </c>
      <c r="G67" s="52">
        <v>10739.86338000001</v>
      </c>
      <c r="H67" s="52">
        <v>16224.389269999985</v>
      </c>
      <c r="I67" s="52">
        <f t="shared" si="4"/>
        <v>26964.252649999995</v>
      </c>
      <c r="J67" s="52">
        <v>5521.6070099999988</v>
      </c>
      <c r="K67" s="52">
        <v>8963.4562499999993</v>
      </c>
      <c r="L67" s="52">
        <f t="shared" si="5"/>
        <v>14485.063259999999</v>
      </c>
      <c r="M67" s="52">
        <v>1624.3324900000005</v>
      </c>
      <c r="N67" s="52">
        <v>3534.811569999998</v>
      </c>
      <c r="O67" s="52">
        <f t="shared" si="6"/>
        <v>5159.1440599999987</v>
      </c>
      <c r="P67" s="52">
        <v>1191.7609400000001</v>
      </c>
      <c r="Q67" s="52">
        <v>10837.530040000001</v>
      </c>
      <c r="R67" s="52">
        <f t="shared" si="7"/>
        <v>12029.290980000002</v>
      </c>
      <c r="S67" s="52">
        <v>251.65120000000002</v>
      </c>
      <c r="T67" s="52">
        <v>931.78110999999979</v>
      </c>
      <c r="U67" s="52">
        <f t="shared" si="8"/>
        <v>1183.4323099999997</v>
      </c>
      <c r="V67" s="52">
        <v>7558.4854200000027</v>
      </c>
      <c r="W67" s="52">
        <v>28940.454479999993</v>
      </c>
      <c r="X67" s="52">
        <f t="shared" si="9"/>
        <v>36498.939899999998</v>
      </c>
      <c r="Y67" s="52">
        <v>12696.265289999999</v>
      </c>
      <c r="Z67" s="52">
        <v>42978.871399999989</v>
      </c>
      <c r="AA67" s="52">
        <f t="shared" si="10"/>
        <v>55675.136689999985</v>
      </c>
      <c r="AB67" s="52">
        <v>9181.5989799999916</v>
      </c>
      <c r="AC67" s="52">
        <v>26959.305030000003</v>
      </c>
      <c r="AD67" s="52">
        <f t="shared" si="11"/>
        <v>36140.904009999998</v>
      </c>
    </row>
    <row r="68" spans="2:30">
      <c r="B68" s="88" t="s">
        <v>173</v>
      </c>
      <c r="C68" s="91">
        <f t="shared" si="0"/>
        <v>68501.056870000029</v>
      </c>
      <c r="D68" s="91">
        <f t="shared" si="1"/>
        <v>181483.41109999991</v>
      </c>
      <c r="E68" s="93">
        <f t="shared" si="2"/>
        <v>-112982.35422999988</v>
      </c>
      <c r="F68" s="91">
        <f t="shared" si="3"/>
        <v>249984.46796999994</v>
      </c>
      <c r="G68" s="52">
        <v>16282.007820000012</v>
      </c>
      <c r="H68" s="52">
        <v>24210.65517999994</v>
      </c>
      <c r="I68" s="52">
        <f t="shared" si="4"/>
        <v>40492.66299999995</v>
      </c>
      <c r="J68" s="52">
        <v>7172.9476799999957</v>
      </c>
      <c r="K68" s="52">
        <v>12716.63783999999</v>
      </c>
      <c r="L68" s="52">
        <f t="shared" si="5"/>
        <v>19889.585519999986</v>
      </c>
      <c r="M68" s="52">
        <v>2337.0692099999983</v>
      </c>
      <c r="N68" s="52">
        <v>4385.0352300000013</v>
      </c>
      <c r="O68" s="52">
        <f t="shared" si="6"/>
        <v>6722.1044399999992</v>
      </c>
      <c r="P68" s="52">
        <v>1583.1209100000008</v>
      </c>
      <c r="Q68" s="52">
        <v>16910.667200000004</v>
      </c>
      <c r="R68" s="52">
        <f t="shared" si="7"/>
        <v>18493.788110000005</v>
      </c>
      <c r="S68" s="52">
        <v>469.83155000000011</v>
      </c>
      <c r="T68" s="52">
        <v>3219.5934200000029</v>
      </c>
      <c r="U68" s="52">
        <f t="shared" si="8"/>
        <v>3689.4249700000028</v>
      </c>
      <c r="V68" s="52">
        <v>12192.25513000001</v>
      </c>
      <c r="W68" s="52">
        <v>23909.784430000007</v>
      </c>
      <c r="X68" s="52">
        <f t="shared" si="9"/>
        <v>36102.039560000019</v>
      </c>
      <c r="Y68" s="52">
        <v>14380.078299999999</v>
      </c>
      <c r="Z68" s="52">
        <v>54376.858619999963</v>
      </c>
      <c r="AA68" s="52">
        <f t="shared" si="10"/>
        <v>68756.936919999964</v>
      </c>
      <c r="AB68" s="52">
        <v>14083.746270000005</v>
      </c>
      <c r="AC68" s="52">
        <v>41754.179179999992</v>
      </c>
      <c r="AD68" s="52">
        <f t="shared" si="11"/>
        <v>55837.925449999995</v>
      </c>
    </row>
    <row r="69" spans="2:30">
      <c r="B69" s="88" t="s">
        <v>174</v>
      </c>
      <c r="C69" s="91">
        <f t="shared" si="0"/>
        <v>75741.301900000006</v>
      </c>
      <c r="D69" s="91">
        <f t="shared" si="1"/>
        <v>176781.58481999999</v>
      </c>
      <c r="E69" s="93">
        <f t="shared" si="2"/>
        <v>-101040.28291999998</v>
      </c>
      <c r="F69" s="91">
        <f t="shared" si="3"/>
        <v>252522.88672000001</v>
      </c>
      <c r="G69" s="52">
        <v>16599.440379999993</v>
      </c>
      <c r="H69" s="52">
        <v>23176.454590000132</v>
      </c>
      <c r="I69" s="52">
        <f t="shared" si="4"/>
        <v>39775.894970000125</v>
      </c>
      <c r="J69" s="52">
        <v>12479.808360000001</v>
      </c>
      <c r="K69" s="52">
        <v>21131.476950000004</v>
      </c>
      <c r="L69" s="52">
        <f t="shared" si="5"/>
        <v>33611.285310000007</v>
      </c>
      <c r="M69" s="52">
        <v>3369.6426300000016</v>
      </c>
      <c r="N69" s="52">
        <v>3904.5430100000008</v>
      </c>
      <c r="O69" s="52">
        <f t="shared" si="6"/>
        <v>7274.1856400000024</v>
      </c>
      <c r="P69" s="52">
        <v>2109.1917000000017</v>
      </c>
      <c r="Q69" s="52">
        <v>12782.618269999994</v>
      </c>
      <c r="R69" s="52">
        <f t="shared" si="7"/>
        <v>14891.809969999995</v>
      </c>
      <c r="S69" s="52">
        <v>460.52985999999999</v>
      </c>
      <c r="T69" s="52">
        <v>2583.2146100000004</v>
      </c>
      <c r="U69" s="52">
        <f t="shared" si="8"/>
        <v>3043.7444700000005</v>
      </c>
      <c r="V69" s="52">
        <v>13068.427579999998</v>
      </c>
      <c r="W69" s="52">
        <v>27881.362119999892</v>
      </c>
      <c r="X69" s="52">
        <f t="shared" si="9"/>
        <v>40949.789699999892</v>
      </c>
      <c r="Y69" s="52">
        <v>13585.534229999997</v>
      </c>
      <c r="Z69" s="52">
        <v>59342.969969999976</v>
      </c>
      <c r="AA69" s="52">
        <f t="shared" si="10"/>
        <v>72928.504199999967</v>
      </c>
      <c r="AB69" s="52">
        <v>14068.727160000009</v>
      </c>
      <c r="AC69" s="52">
        <v>25978.945300000007</v>
      </c>
      <c r="AD69" s="52">
        <f t="shared" si="11"/>
        <v>40047.672460000016</v>
      </c>
    </row>
    <row r="70" spans="2:30">
      <c r="B70" s="88" t="s">
        <v>175</v>
      </c>
      <c r="C70" s="91">
        <f t="shared" si="0"/>
        <v>57851.797748278819</v>
      </c>
      <c r="D70" s="91">
        <f t="shared" si="1"/>
        <v>175254.12796321185</v>
      </c>
      <c r="E70" s="93">
        <f t="shared" si="2"/>
        <v>-117402.33021493303</v>
      </c>
      <c r="F70" s="91">
        <f t="shared" si="3"/>
        <v>233105.92571149068</v>
      </c>
      <c r="G70" s="52">
        <v>10110.628259577765</v>
      </c>
      <c r="H70" s="52">
        <v>24913.970441925056</v>
      </c>
      <c r="I70" s="52">
        <f t="shared" si="4"/>
        <v>35024.598701502822</v>
      </c>
      <c r="J70" s="52">
        <v>5167.5502127857617</v>
      </c>
      <c r="K70" s="52">
        <v>20029.581184000665</v>
      </c>
      <c r="L70" s="52">
        <f t="shared" si="5"/>
        <v>25197.131396786426</v>
      </c>
      <c r="M70" s="52">
        <v>2381.0996271851295</v>
      </c>
      <c r="N70" s="52">
        <v>1779.0604297224411</v>
      </c>
      <c r="O70" s="52">
        <f t="shared" si="6"/>
        <v>4160.1600569075708</v>
      </c>
      <c r="P70" s="52">
        <v>1957.0371195550269</v>
      </c>
      <c r="Q70" s="52">
        <v>14857.202386402465</v>
      </c>
      <c r="R70" s="52">
        <f t="shared" si="7"/>
        <v>16814.239505957492</v>
      </c>
      <c r="S70" s="52">
        <v>450.53312077864734</v>
      </c>
      <c r="T70" s="52">
        <v>2745.9837844558206</v>
      </c>
      <c r="U70" s="52">
        <f t="shared" si="8"/>
        <v>3196.5169052344681</v>
      </c>
      <c r="V70" s="52">
        <v>11931.553882880031</v>
      </c>
      <c r="W70" s="52">
        <v>31100.930348782465</v>
      </c>
      <c r="X70" s="52">
        <f t="shared" si="9"/>
        <v>43032.4842316625</v>
      </c>
      <c r="Y70" s="52">
        <v>9103.4264498002867</v>
      </c>
      <c r="Z70" s="52">
        <v>54749.341036612685</v>
      </c>
      <c r="AA70" s="52">
        <f t="shared" si="10"/>
        <v>63852.767486412973</v>
      </c>
      <c r="AB70" s="52">
        <v>16749.969075716166</v>
      </c>
      <c r="AC70" s="52">
        <v>25078.058351310254</v>
      </c>
      <c r="AD70" s="52">
        <f t="shared" si="11"/>
        <v>41828.02742702642</v>
      </c>
    </row>
    <row r="71" spans="2:30">
      <c r="B71" s="88" t="s">
        <v>176</v>
      </c>
      <c r="C71" s="91">
        <f t="shared" ref="C71:C134" si="12">G71+J71+M71+P71+S71+V71+Y71+AB71</f>
        <v>69134.150812636683</v>
      </c>
      <c r="D71" s="91">
        <f t="shared" ref="D71:D134" si="13">H71+K71+N71+Q71+T71+W71+Z71+AC71</f>
        <v>174885.690004117</v>
      </c>
      <c r="E71" s="93">
        <f t="shared" ref="E71:E134" si="14">C71-D71</f>
        <v>-105751.53919148032</v>
      </c>
      <c r="F71" s="91">
        <f t="shared" ref="F71:F134" si="15">I71+L71+O71+R71+U71+X71+AA71+AD71</f>
        <v>244019.84081675368</v>
      </c>
      <c r="G71" s="52">
        <v>6574.2611740554021</v>
      </c>
      <c r="H71" s="52">
        <v>21027.878847361098</v>
      </c>
      <c r="I71" s="52">
        <f t="shared" ref="I71:I134" si="16">SUM(G71:H71)</f>
        <v>27602.140021416501</v>
      </c>
      <c r="J71" s="52">
        <v>10586.115003019346</v>
      </c>
      <c r="K71" s="52">
        <v>19903.656943804192</v>
      </c>
      <c r="L71" s="52">
        <f t="shared" ref="L71:L134" si="17">SUM(J71:K71)</f>
        <v>30489.771946823537</v>
      </c>
      <c r="M71" s="52">
        <v>3026.6183060449621</v>
      </c>
      <c r="N71" s="52">
        <v>2323.9986719397452</v>
      </c>
      <c r="O71" s="52">
        <f t="shared" ref="O71:O134" si="18">SUM(M71:N71)</f>
        <v>5350.6169779847078</v>
      </c>
      <c r="P71" s="52">
        <v>2011.9574789648329</v>
      </c>
      <c r="Q71" s="52">
        <v>13849.201708959486</v>
      </c>
      <c r="R71" s="52">
        <f t="shared" ref="R71:R134" si="19">SUM(P71:Q71)</f>
        <v>15861.159187924319</v>
      </c>
      <c r="S71" s="52">
        <v>499.49470476350956</v>
      </c>
      <c r="T71" s="52">
        <v>3195.5506705060393</v>
      </c>
      <c r="U71" s="52">
        <f t="shared" ref="U71:U134" si="20">SUM(S71:T71)</f>
        <v>3695.0453752695489</v>
      </c>
      <c r="V71" s="52">
        <v>10656.724161596678</v>
      </c>
      <c r="W71" s="52">
        <v>22597.993511508146</v>
      </c>
      <c r="X71" s="52">
        <f t="shared" ref="X71:X134" si="21">SUM(V71:W71)</f>
        <v>33254.717673104824</v>
      </c>
      <c r="Y71" s="52">
        <v>8652.4903167244411</v>
      </c>
      <c r="Z71" s="52">
        <v>52087.252557862514</v>
      </c>
      <c r="AA71" s="52">
        <f t="shared" ref="AA71:AA134" si="22">SUM(Y71:Z71)</f>
        <v>60739.742874586955</v>
      </c>
      <c r="AB71" s="52">
        <v>27126.489667467518</v>
      </c>
      <c r="AC71" s="52">
        <v>39900.157092175774</v>
      </c>
      <c r="AD71" s="52">
        <f t="shared" ref="AD71:AD134" si="23">SUM(AB71:AC71)</f>
        <v>67026.646759643292</v>
      </c>
    </row>
    <row r="72" spans="2:30">
      <c r="B72" s="88" t="s">
        <v>177</v>
      </c>
      <c r="C72" s="91">
        <f t="shared" si="12"/>
        <v>72308.065897042601</v>
      </c>
      <c r="D72" s="91">
        <f t="shared" si="13"/>
        <v>231116.32554007843</v>
      </c>
      <c r="E72" s="93">
        <f t="shared" si="14"/>
        <v>-158808.25964303582</v>
      </c>
      <c r="F72" s="91">
        <f t="shared" si="15"/>
        <v>303424.39143712103</v>
      </c>
      <c r="G72" s="52">
        <v>7028.6194437294553</v>
      </c>
      <c r="H72" s="52">
        <v>23955.199618772243</v>
      </c>
      <c r="I72" s="52">
        <f t="shared" si="16"/>
        <v>30983.819062501698</v>
      </c>
      <c r="J72" s="52">
        <v>7067.1305447702289</v>
      </c>
      <c r="K72" s="52">
        <v>22292.631851486465</v>
      </c>
      <c r="L72" s="52">
        <f t="shared" si="17"/>
        <v>29359.762396256694</v>
      </c>
      <c r="M72" s="52">
        <v>3125.9515084358241</v>
      </c>
      <c r="N72" s="52">
        <v>2090.1131918567116</v>
      </c>
      <c r="O72" s="52">
        <f t="shared" si="18"/>
        <v>5216.0647002925361</v>
      </c>
      <c r="P72" s="52">
        <v>1928.8112084551469</v>
      </c>
      <c r="Q72" s="52">
        <v>21312.521113486036</v>
      </c>
      <c r="R72" s="52">
        <f t="shared" si="19"/>
        <v>23241.332321941183</v>
      </c>
      <c r="S72" s="52">
        <v>464.78151617314711</v>
      </c>
      <c r="T72" s="52">
        <v>2466.8614807105864</v>
      </c>
      <c r="U72" s="52">
        <f t="shared" si="20"/>
        <v>2931.6429968837338</v>
      </c>
      <c r="V72" s="52">
        <v>13784.460121115082</v>
      </c>
      <c r="W72" s="52">
        <v>27424.595237777412</v>
      </c>
      <c r="X72" s="52">
        <f t="shared" si="21"/>
        <v>41209.055358892496</v>
      </c>
      <c r="Y72" s="52">
        <v>18678.673501059639</v>
      </c>
      <c r="Z72" s="52">
        <v>72342.264682660913</v>
      </c>
      <c r="AA72" s="52">
        <f t="shared" si="22"/>
        <v>91020.938183720544</v>
      </c>
      <c r="AB72" s="52">
        <v>20229.638053304072</v>
      </c>
      <c r="AC72" s="52">
        <v>59232.138363328064</v>
      </c>
      <c r="AD72" s="52">
        <f t="shared" si="23"/>
        <v>79461.776416632143</v>
      </c>
    </row>
    <row r="73" spans="2:30">
      <c r="B73" s="88" t="s">
        <v>178</v>
      </c>
      <c r="C73" s="91">
        <f t="shared" si="12"/>
        <v>78463.867607655149</v>
      </c>
      <c r="D73" s="91">
        <f t="shared" si="13"/>
        <v>223586.06405715225</v>
      </c>
      <c r="E73" s="93">
        <f t="shared" si="14"/>
        <v>-145122.1964494971</v>
      </c>
      <c r="F73" s="91">
        <f t="shared" si="15"/>
        <v>302049.93166480743</v>
      </c>
      <c r="G73" s="52">
        <v>12218.46414673628</v>
      </c>
      <c r="H73" s="52">
        <v>32054.535527999255</v>
      </c>
      <c r="I73" s="52">
        <f t="shared" si="16"/>
        <v>44272.999674735533</v>
      </c>
      <c r="J73" s="52">
        <v>7508.7436165569097</v>
      </c>
      <c r="K73" s="52">
        <v>28966.908381102043</v>
      </c>
      <c r="L73" s="52">
        <f t="shared" si="17"/>
        <v>36475.651997658955</v>
      </c>
      <c r="M73" s="52">
        <v>4014.1539543826211</v>
      </c>
      <c r="N73" s="52">
        <v>1453.3949947523076</v>
      </c>
      <c r="O73" s="52">
        <f t="shared" si="18"/>
        <v>5467.548949134929</v>
      </c>
      <c r="P73" s="52">
        <v>3110.3940619246173</v>
      </c>
      <c r="Q73" s="52">
        <v>17134.769788873346</v>
      </c>
      <c r="R73" s="52">
        <f t="shared" si="19"/>
        <v>20245.163850797962</v>
      </c>
      <c r="S73" s="52">
        <v>454.28224787349046</v>
      </c>
      <c r="T73" s="52">
        <v>4441.8819813670189</v>
      </c>
      <c r="U73" s="52">
        <f t="shared" si="20"/>
        <v>4896.1642292405095</v>
      </c>
      <c r="V73" s="52">
        <v>11631.114393318427</v>
      </c>
      <c r="W73" s="52">
        <v>33130.702603033373</v>
      </c>
      <c r="X73" s="52">
        <f t="shared" si="21"/>
        <v>44761.816996351801</v>
      </c>
      <c r="Y73" s="52">
        <v>24543.637952847199</v>
      </c>
      <c r="Z73" s="52">
        <v>68079.589426969935</v>
      </c>
      <c r="AA73" s="52">
        <f t="shared" si="22"/>
        <v>92623.227379817137</v>
      </c>
      <c r="AB73" s="52">
        <v>14983.077234015615</v>
      </c>
      <c r="AC73" s="52">
        <v>38324.28135305499</v>
      </c>
      <c r="AD73" s="52">
        <f t="shared" si="23"/>
        <v>53307.358587070601</v>
      </c>
    </row>
    <row r="74" spans="2:30">
      <c r="B74" s="88" t="s">
        <v>179</v>
      </c>
      <c r="C74" s="91">
        <f t="shared" si="12"/>
        <v>73906.34457953024</v>
      </c>
      <c r="D74" s="91">
        <f t="shared" si="13"/>
        <v>232598.06171958265</v>
      </c>
      <c r="E74" s="93">
        <f t="shared" si="14"/>
        <v>-158691.71714005241</v>
      </c>
      <c r="F74" s="91">
        <f t="shared" si="15"/>
        <v>306504.40629911289</v>
      </c>
      <c r="G74" s="52">
        <v>8057.3699519228776</v>
      </c>
      <c r="H74" s="52">
        <v>27116.969947659185</v>
      </c>
      <c r="I74" s="52">
        <f t="shared" si="16"/>
        <v>35174.339899582061</v>
      </c>
      <c r="J74" s="52">
        <v>6242.9864537144413</v>
      </c>
      <c r="K74" s="52">
        <v>19514.93891147586</v>
      </c>
      <c r="L74" s="52">
        <f t="shared" si="17"/>
        <v>25757.925365190302</v>
      </c>
      <c r="M74" s="52">
        <v>3152.7361752465567</v>
      </c>
      <c r="N74" s="52">
        <v>3509.3310199708053</v>
      </c>
      <c r="O74" s="52">
        <f t="shared" si="18"/>
        <v>6662.0671952173616</v>
      </c>
      <c r="P74" s="52">
        <v>3657.7884386211445</v>
      </c>
      <c r="Q74" s="52">
        <v>16454.060035652477</v>
      </c>
      <c r="R74" s="52">
        <f t="shared" si="19"/>
        <v>20111.848474273622</v>
      </c>
      <c r="S74" s="52">
        <v>648.12622223569747</v>
      </c>
      <c r="T74" s="52">
        <v>4067.2075178322784</v>
      </c>
      <c r="U74" s="52">
        <f t="shared" si="20"/>
        <v>4715.3337400679757</v>
      </c>
      <c r="V74" s="52">
        <v>15283.585689060743</v>
      </c>
      <c r="W74" s="52">
        <v>32102.860083837622</v>
      </c>
      <c r="X74" s="52">
        <f t="shared" si="21"/>
        <v>47386.445772898369</v>
      </c>
      <c r="Y74" s="52">
        <v>24592.195306924434</v>
      </c>
      <c r="Z74" s="52">
        <v>69213.772278736942</v>
      </c>
      <c r="AA74" s="52">
        <f t="shared" si="22"/>
        <v>93805.967585661376</v>
      </c>
      <c r="AB74" s="52">
        <v>12271.556341804346</v>
      </c>
      <c r="AC74" s="52">
        <v>60618.921924417482</v>
      </c>
      <c r="AD74" s="52">
        <f t="shared" si="23"/>
        <v>72890.47826622182</v>
      </c>
    </row>
    <row r="75" spans="2:30">
      <c r="B75" s="88" t="s">
        <v>180</v>
      </c>
      <c r="C75" s="91">
        <f t="shared" si="12"/>
        <v>76088.518058509522</v>
      </c>
      <c r="D75" s="91">
        <f t="shared" si="13"/>
        <v>243875.60020984313</v>
      </c>
      <c r="E75" s="93">
        <f t="shared" si="14"/>
        <v>-167787.08215133363</v>
      </c>
      <c r="F75" s="91">
        <f t="shared" si="15"/>
        <v>319964.1182683527</v>
      </c>
      <c r="G75" s="52">
        <v>5753.2777245547841</v>
      </c>
      <c r="H75" s="52">
        <v>24500.788327576913</v>
      </c>
      <c r="I75" s="52">
        <f t="shared" si="16"/>
        <v>30254.066052131697</v>
      </c>
      <c r="J75" s="52">
        <v>5950.1539945697987</v>
      </c>
      <c r="K75" s="52">
        <v>24742.399990035632</v>
      </c>
      <c r="L75" s="52">
        <f t="shared" si="17"/>
        <v>30692.553984605431</v>
      </c>
      <c r="M75" s="52">
        <v>4821.5129072459094</v>
      </c>
      <c r="N75" s="52">
        <v>4415.6880291217267</v>
      </c>
      <c r="O75" s="52">
        <f t="shared" si="18"/>
        <v>9237.200936367637</v>
      </c>
      <c r="P75" s="52">
        <v>3334.0194998289962</v>
      </c>
      <c r="Q75" s="52">
        <v>22359.663332998789</v>
      </c>
      <c r="R75" s="52">
        <f t="shared" si="19"/>
        <v>25693.682832827784</v>
      </c>
      <c r="S75" s="52">
        <v>714.43254728393276</v>
      </c>
      <c r="T75" s="52">
        <v>7036.9872044606445</v>
      </c>
      <c r="U75" s="52">
        <f t="shared" si="20"/>
        <v>7751.4197517445773</v>
      </c>
      <c r="V75" s="52">
        <v>15708.098625711251</v>
      </c>
      <c r="W75" s="52">
        <v>38055.642308245588</v>
      </c>
      <c r="X75" s="52">
        <f t="shared" si="21"/>
        <v>53763.74093395684</v>
      </c>
      <c r="Y75" s="52">
        <v>26527.66021103126</v>
      </c>
      <c r="Z75" s="52">
        <v>69500.981816636355</v>
      </c>
      <c r="AA75" s="52">
        <f t="shared" si="22"/>
        <v>96028.642027667607</v>
      </c>
      <c r="AB75" s="52">
        <v>13279.362548283592</v>
      </c>
      <c r="AC75" s="52">
        <v>53263.4492007675</v>
      </c>
      <c r="AD75" s="52">
        <f t="shared" si="23"/>
        <v>66542.811749051092</v>
      </c>
    </row>
    <row r="76" spans="2:30">
      <c r="B76" s="88" t="s">
        <v>181</v>
      </c>
      <c r="C76" s="91">
        <f t="shared" si="12"/>
        <v>108971.50750754321</v>
      </c>
      <c r="D76" s="91">
        <f t="shared" si="13"/>
        <v>302744.71145687008</v>
      </c>
      <c r="E76" s="93">
        <f t="shared" si="14"/>
        <v>-193773.20394932688</v>
      </c>
      <c r="F76" s="91">
        <f t="shared" si="15"/>
        <v>411716.21896441327</v>
      </c>
      <c r="G76" s="52">
        <v>7549.7005432190472</v>
      </c>
      <c r="H76" s="52">
        <v>25128.267906713576</v>
      </c>
      <c r="I76" s="52">
        <f t="shared" si="16"/>
        <v>32677.968449932625</v>
      </c>
      <c r="J76" s="52">
        <v>5088.0151208597281</v>
      </c>
      <c r="K76" s="52">
        <v>25163.429361115977</v>
      </c>
      <c r="L76" s="52">
        <f t="shared" si="17"/>
        <v>30251.444481975705</v>
      </c>
      <c r="M76" s="52">
        <v>4816.3622071932859</v>
      </c>
      <c r="N76" s="52">
        <v>3823.4153961216857</v>
      </c>
      <c r="O76" s="52">
        <f t="shared" si="18"/>
        <v>8639.7776033149712</v>
      </c>
      <c r="P76" s="52">
        <v>5948.1121841893919</v>
      </c>
      <c r="Q76" s="52">
        <v>32721.864186877952</v>
      </c>
      <c r="R76" s="52">
        <f t="shared" si="19"/>
        <v>38669.976371067343</v>
      </c>
      <c r="S76" s="52">
        <v>561.79510381368971</v>
      </c>
      <c r="T76" s="52">
        <v>6093.1647615948195</v>
      </c>
      <c r="U76" s="52">
        <f t="shared" si="20"/>
        <v>6654.9598654085094</v>
      </c>
      <c r="V76" s="52">
        <v>17667.46762041359</v>
      </c>
      <c r="W76" s="52">
        <v>45528.204161851703</v>
      </c>
      <c r="X76" s="52">
        <f t="shared" si="21"/>
        <v>63195.671782265294</v>
      </c>
      <c r="Y76" s="52">
        <v>23607.999284937312</v>
      </c>
      <c r="Z76" s="52">
        <v>73023.687346086663</v>
      </c>
      <c r="AA76" s="52">
        <f t="shared" si="22"/>
        <v>96631.686631023971</v>
      </c>
      <c r="AB76" s="52">
        <v>43732.055442917161</v>
      </c>
      <c r="AC76" s="52">
        <v>91262.678336507699</v>
      </c>
      <c r="AD76" s="52">
        <f t="shared" si="23"/>
        <v>134994.73377942486</v>
      </c>
    </row>
    <row r="77" spans="2:30">
      <c r="B77" s="88" t="s">
        <v>182</v>
      </c>
      <c r="C77" s="91">
        <f t="shared" si="12"/>
        <v>83027.349219561802</v>
      </c>
      <c r="D77" s="91">
        <f t="shared" si="13"/>
        <v>273023.39016539458</v>
      </c>
      <c r="E77" s="93">
        <f t="shared" si="14"/>
        <v>-189996.04094583279</v>
      </c>
      <c r="F77" s="91">
        <f t="shared" si="15"/>
        <v>356050.73938495643</v>
      </c>
      <c r="G77" s="52">
        <v>7377.4793802867134</v>
      </c>
      <c r="H77" s="52">
        <v>26574.058209048504</v>
      </c>
      <c r="I77" s="52">
        <f t="shared" si="16"/>
        <v>33951.537589335217</v>
      </c>
      <c r="J77" s="52">
        <v>6136.0650471537992</v>
      </c>
      <c r="K77" s="52">
        <v>20747.497725700625</v>
      </c>
      <c r="L77" s="52">
        <f t="shared" si="17"/>
        <v>26883.562772854424</v>
      </c>
      <c r="M77" s="52">
        <v>5458.2914361034673</v>
      </c>
      <c r="N77" s="52">
        <v>4616.7567217356027</v>
      </c>
      <c r="O77" s="52">
        <f t="shared" si="18"/>
        <v>10075.04815783907</v>
      </c>
      <c r="P77" s="52">
        <v>8897.716414972756</v>
      </c>
      <c r="Q77" s="52">
        <v>23626.305216243276</v>
      </c>
      <c r="R77" s="52">
        <f t="shared" si="19"/>
        <v>32524.021631216034</v>
      </c>
      <c r="S77" s="52">
        <v>439.80249105865897</v>
      </c>
      <c r="T77" s="52">
        <v>7807.6643656044744</v>
      </c>
      <c r="U77" s="52">
        <f t="shared" si="20"/>
        <v>8247.4668566631335</v>
      </c>
      <c r="V77" s="52">
        <v>16566.343977132448</v>
      </c>
      <c r="W77" s="52">
        <v>46017.37533737706</v>
      </c>
      <c r="X77" s="52">
        <f t="shared" si="21"/>
        <v>62583.719314509508</v>
      </c>
      <c r="Y77" s="52">
        <v>20460.150962880929</v>
      </c>
      <c r="Z77" s="52">
        <v>89141.905403989294</v>
      </c>
      <c r="AA77" s="52">
        <f t="shared" si="22"/>
        <v>109602.05636687022</v>
      </c>
      <c r="AB77" s="52">
        <v>17691.499509973029</v>
      </c>
      <c r="AC77" s="52">
        <v>54491.82718569578</v>
      </c>
      <c r="AD77" s="52">
        <f t="shared" si="23"/>
        <v>72183.326695668802</v>
      </c>
    </row>
    <row r="78" spans="2:30">
      <c r="B78" s="88" t="s">
        <v>183</v>
      </c>
      <c r="C78" s="91">
        <f t="shared" si="12"/>
        <v>67664.824347470916</v>
      </c>
      <c r="D78" s="91">
        <f t="shared" si="13"/>
        <v>190830.76626726115</v>
      </c>
      <c r="E78" s="93">
        <f t="shared" si="14"/>
        <v>-123165.94191979023</v>
      </c>
      <c r="F78" s="91">
        <f t="shared" si="15"/>
        <v>258495.59061473209</v>
      </c>
      <c r="G78" s="52">
        <v>4826.9633306665319</v>
      </c>
      <c r="H78" s="52">
        <v>15809.706572997518</v>
      </c>
      <c r="I78" s="52">
        <f t="shared" si="16"/>
        <v>20636.669903664049</v>
      </c>
      <c r="J78" s="52">
        <v>4714.7644681018955</v>
      </c>
      <c r="K78" s="52">
        <v>13463.09634658717</v>
      </c>
      <c r="L78" s="52">
        <f t="shared" si="17"/>
        <v>18177.860814689066</v>
      </c>
      <c r="M78" s="52">
        <v>1504.6597689327132</v>
      </c>
      <c r="N78" s="52">
        <v>2468.8055174780184</v>
      </c>
      <c r="O78" s="52">
        <f t="shared" si="18"/>
        <v>3973.4652864107316</v>
      </c>
      <c r="P78" s="52">
        <v>6274.087800925975</v>
      </c>
      <c r="Q78" s="52">
        <v>17718.755302224745</v>
      </c>
      <c r="R78" s="52">
        <f t="shared" si="19"/>
        <v>23992.843103150721</v>
      </c>
      <c r="S78" s="52">
        <v>285.68986943760564</v>
      </c>
      <c r="T78" s="52">
        <v>3725.4958712631114</v>
      </c>
      <c r="U78" s="52">
        <f t="shared" si="20"/>
        <v>4011.1857407007169</v>
      </c>
      <c r="V78" s="52">
        <v>11427.460556719278</v>
      </c>
      <c r="W78" s="52">
        <v>41246.662973728919</v>
      </c>
      <c r="X78" s="52">
        <f t="shared" si="21"/>
        <v>52674.123530448196</v>
      </c>
      <c r="Y78" s="52">
        <v>13304.42292063668</v>
      </c>
      <c r="Z78" s="52">
        <v>59421.131806280471</v>
      </c>
      <c r="AA78" s="52">
        <f t="shared" si="22"/>
        <v>72725.554726917151</v>
      </c>
      <c r="AB78" s="52">
        <v>25326.775632050238</v>
      </c>
      <c r="AC78" s="52">
        <v>36977.111876701209</v>
      </c>
      <c r="AD78" s="52">
        <f t="shared" si="23"/>
        <v>62303.887508751446</v>
      </c>
    </row>
    <row r="79" spans="2:30">
      <c r="B79" s="88" t="s">
        <v>184</v>
      </c>
      <c r="C79" s="91">
        <f t="shared" si="12"/>
        <v>60390.422311251161</v>
      </c>
      <c r="D79" s="91">
        <f t="shared" si="13"/>
        <v>223705.95351475736</v>
      </c>
      <c r="E79" s="93">
        <f t="shared" si="14"/>
        <v>-163315.53120350619</v>
      </c>
      <c r="F79" s="91">
        <f t="shared" si="15"/>
        <v>284096.3758260085</v>
      </c>
      <c r="G79" s="52">
        <v>4925.8087885647774</v>
      </c>
      <c r="H79" s="52">
        <v>24259.741576405089</v>
      </c>
      <c r="I79" s="52">
        <f t="shared" si="16"/>
        <v>29185.550364969866</v>
      </c>
      <c r="J79" s="52">
        <v>3897.0104421390265</v>
      </c>
      <c r="K79" s="52">
        <v>17704.79890619656</v>
      </c>
      <c r="L79" s="52">
        <f t="shared" si="17"/>
        <v>21601.809348335588</v>
      </c>
      <c r="M79" s="52">
        <v>4758.6662416361032</v>
      </c>
      <c r="N79" s="52">
        <v>3500.0036931488121</v>
      </c>
      <c r="O79" s="52">
        <f t="shared" si="18"/>
        <v>8258.6699347849153</v>
      </c>
      <c r="P79" s="52">
        <v>3001.3037836757744</v>
      </c>
      <c r="Q79" s="52">
        <v>12010.801920835505</v>
      </c>
      <c r="R79" s="52">
        <f t="shared" si="19"/>
        <v>15012.105704511279</v>
      </c>
      <c r="S79" s="52">
        <v>817.01793329994075</v>
      </c>
      <c r="T79" s="52">
        <v>6225.1232140042466</v>
      </c>
      <c r="U79" s="52">
        <f t="shared" si="20"/>
        <v>7042.1411473041871</v>
      </c>
      <c r="V79" s="52">
        <v>13386.084751874681</v>
      </c>
      <c r="W79" s="52">
        <v>39910.118815690803</v>
      </c>
      <c r="X79" s="52">
        <f t="shared" si="21"/>
        <v>53296.203567565484</v>
      </c>
      <c r="Y79" s="52">
        <v>9139.0324314295704</v>
      </c>
      <c r="Z79" s="52">
        <v>64305.966870104065</v>
      </c>
      <c r="AA79" s="52">
        <f t="shared" si="22"/>
        <v>73444.999301533637</v>
      </c>
      <c r="AB79" s="52">
        <v>20465.497938631284</v>
      </c>
      <c r="AC79" s="52">
        <v>55789.398518372291</v>
      </c>
      <c r="AD79" s="52">
        <f t="shared" si="23"/>
        <v>76254.896457003575</v>
      </c>
    </row>
    <row r="80" spans="2:30">
      <c r="B80" s="88" t="s">
        <v>185</v>
      </c>
      <c r="C80" s="91">
        <f t="shared" si="12"/>
        <v>86057.908785348278</v>
      </c>
      <c r="D80" s="91">
        <f t="shared" si="13"/>
        <v>267199.67784231185</v>
      </c>
      <c r="E80" s="93">
        <f t="shared" si="14"/>
        <v>-181141.76905696356</v>
      </c>
      <c r="F80" s="91">
        <f t="shared" si="15"/>
        <v>353257.58662766009</v>
      </c>
      <c r="G80" s="52">
        <v>7147.6587251782003</v>
      </c>
      <c r="H80" s="52">
        <v>37605.696387721844</v>
      </c>
      <c r="I80" s="52">
        <f t="shared" si="16"/>
        <v>44753.355112900041</v>
      </c>
      <c r="J80" s="52">
        <v>4952.9743653696969</v>
      </c>
      <c r="K80" s="52">
        <v>19040.873249727552</v>
      </c>
      <c r="L80" s="52">
        <f t="shared" si="17"/>
        <v>23993.847615097249</v>
      </c>
      <c r="M80" s="52">
        <v>6175.178558420067</v>
      </c>
      <c r="N80" s="52">
        <v>4029.6760106039528</v>
      </c>
      <c r="O80" s="52">
        <f t="shared" si="18"/>
        <v>10204.854569024021</v>
      </c>
      <c r="P80" s="52">
        <v>3438.856653225525</v>
      </c>
      <c r="Q80" s="52">
        <v>21338.003609002317</v>
      </c>
      <c r="R80" s="52">
        <f t="shared" si="19"/>
        <v>24776.860262227841</v>
      </c>
      <c r="S80" s="52">
        <v>822.03798549982389</v>
      </c>
      <c r="T80" s="52">
        <v>7493.2930463343864</v>
      </c>
      <c r="U80" s="52">
        <f t="shared" si="20"/>
        <v>8315.3310318342101</v>
      </c>
      <c r="V80" s="52">
        <v>18698.948684440835</v>
      </c>
      <c r="W80" s="52">
        <v>46264.261840147316</v>
      </c>
      <c r="X80" s="52">
        <f t="shared" si="21"/>
        <v>64963.210524588154</v>
      </c>
      <c r="Y80" s="52">
        <v>19143.133900799876</v>
      </c>
      <c r="Z80" s="52">
        <v>86478.079987533041</v>
      </c>
      <c r="AA80" s="52">
        <f t="shared" si="22"/>
        <v>105621.21388833292</v>
      </c>
      <c r="AB80" s="52">
        <v>25679.119912414259</v>
      </c>
      <c r="AC80" s="52">
        <v>44949.793711241444</v>
      </c>
      <c r="AD80" s="52">
        <f t="shared" si="23"/>
        <v>70628.91362365571</v>
      </c>
    </row>
    <row r="81" spans="2:30">
      <c r="B81" s="88" t="s">
        <v>186</v>
      </c>
      <c r="C81" s="91">
        <f t="shared" si="12"/>
        <v>87853.10831386791</v>
      </c>
      <c r="D81" s="91">
        <f t="shared" si="13"/>
        <v>285173.63649801246</v>
      </c>
      <c r="E81" s="93">
        <f t="shared" si="14"/>
        <v>-197320.52818414455</v>
      </c>
      <c r="F81" s="91">
        <f t="shared" si="15"/>
        <v>373026.7448118804</v>
      </c>
      <c r="G81" s="52">
        <v>8152.8123162593229</v>
      </c>
      <c r="H81" s="52">
        <v>39308.470788253049</v>
      </c>
      <c r="I81" s="52">
        <f t="shared" si="16"/>
        <v>47461.283104512375</v>
      </c>
      <c r="J81" s="52">
        <v>5253.4998910170079</v>
      </c>
      <c r="K81" s="52">
        <v>24454.021157724299</v>
      </c>
      <c r="L81" s="52">
        <f t="shared" si="17"/>
        <v>29707.521048741306</v>
      </c>
      <c r="M81" s="52">
        <v>5629.2052023892056</v>
      </c>
      <c r="N81" s="52">
        <v>2857.6994421380623</v>
      </c>
      <c r="O81" s="52">
        <f t="shared" si="18"/>
        <v>8486.9046445272688</v>
      </c>
      <c r="P81" s="52">
        <v>5439.9532763523939</v>
      </c>
      <c r="Q81" s="52">
        <v>22935.921941382574</v>
      </c>
      <c r="R81" s="52">
        <f t="shared" si="19"/>
        <v>28375.875217734967</v>
      </c>
      <c r="S81" s="52">
        <v>833.2566366737384</v>
      </c>
      <c r="T81" s="52">
        <v>5946.7324306643713</v>
      </c>
      <c r="U81" s="52">
        <f t="shared" si="20"/>
        <v>6779.9890673381096</v>
      </c>
      <c r="V81" s="52">
        <v>3636.6321533458531</v>
      </c>
      <c r="W81" s="52">
        <v>46930.756981159306</v>
      </c>
      <c r="X81" s="52">
        <f t="shared" si="21"/>
        <v>50567.38913450516</v>
      </c>
      <c r="Y81" s="52">
        <v>11622.188318766035</v>
      </c>
      <c r="Z81" s="52">
        <v>93659.431515830598</v>
      </c>
      <c r="AA81" s="52">
        <f t="shared" si="22"/>
        <v>105281.61983459664</v>
      </c>
      <c r="AB81" s="52">
        <v>47285.560519064347</v>
      </c>
      <c r="AC81" s="52">
        <v>49080.602240860215</v>
      </c>
      <c r="AD81" s="52">
        <f t="shared" si="23"/>
        <v>96366.162759924569</v>
      </c>
    </row>
    <row r="82" spans="2:30">
      <c r="B82" s="88" t="s">
        <v>187</v>
      </c>
      <c r="C82" s="91">
        <f t="shared" si="12"/>
        <v>74352.191506779549</v>
      </c>
      <c r="D82" s="91">
        <f t="shared" si="13"/>
        <v>294324.49843488139</v>
      </c>
      <c r="E82" s="93">
        <f t="shared" si="14"/>
        <v>-219972.30692810184</v>
      </c>
      <c r="F82" s="91">
        <f t="shared" si="15"/>
        <v>368676.68994166097</v>
      </c>
      <c r="G82" s="52">
        <v>8109.2536907563044</v>
      </c>
      <c r="H82" s="52">
        <v>37090.089124941624</v>
      </c>
      <c r="I82" s="52">
        <f t="shared" si="16"/>
        <v>45199.342815697928</v>
      </c>
      <c r="J82" s="52">
        <v>6454.0706977425616</v>
      </c>
      <c r="K82" s="52">
        <v>31907.778088229279</v>
      </c>
      <c r="L82" s="52">
        <f t="shared" si="17"/>
        <v>38361.848785971844</v>
      </c>
      <c r="M82" s="52">
        <v>9488.9630945238259</v>
      </c>
      <c r="N82" s="52">
        <v>3085.232428517591</v>
      </c>
      <c r="O82" s="52">
        <f t="shared" si="18"/>
        <v>12574.195523041417</v>
      </c>
      <c r="P82" s="52">
        <v>4664.6876142151668</v>
      </c>
      <c r="Q82" s="52">
        <v>24271.472440567672</v>
      </c>
      <c r="R82" s="52">
        <f t="shared" si="19"/>
        <v>28936.160054782838</v>
      </c>
      <c r="S82" s="52">
        <v>949.5687453672349</v>
      </c>
      <c r="T82" s="52">
        <v>9598.2161202684692</v>
      </c>
      <c r="U82" s="52">
        <f t="shared" si="20"/>
        <v>10547.784865635704</v>
      </c>
      <c r="V82" s="52">
        <v>3204.561314417283</v>
      </c>
      <c r="W82" s="52">
        <v>48644.964242580172</v>
      </c>
      <c r="X82" s="52">
        <f t="shared" si="21"/>
        <v>51849.525556997454</v>
      </c>
      <c r="Y82" s="52">
        <v>23410.002618422681</v>
      </c>
      <c r="Z82" s="52">
        <v>91729.215366059958</v>
      </c>
      <c r="AA82" s="52">
        <f t="shared" si="22"/>
        <v>115139.21798448265</v>
      </c>
      <c r="AB82" s="52">
        <v>18071.083731334496</v>
      </c>
      <c r="AC82" s="52">
        <v>47997.530623716673</v>
      </c>
      <c r="AD82" s="52">
        <f t="shared" si="23"/>
        <v>66068.614355051162</v>
      </c>
    </row>
    <row r="83" spans="2:30">
      <c r="B83" s="88" t="s">
        <v>188</v>
      </c>
      <c r="C83" s="91">
        <f t="shared" si="12"/>
        <v>67722.57398563053</v>
      </c>
      <c r="D83" s="91">
        <f t="shared" si="13"/>
        <v>306342.43461272755</v>
      </c>
      <c r="E83" s="93">
        <f t="shared" si="14"/>
        <v>-238619.86062709702</v>
      </c>
      <c r="F83" s="91">
        <f t="shared" si="15"/>
        <v>374065.00859835808</v>
      </c>
      <c r="G83" s="52">
        <v>10789.690441845427</v>
      </c>
      <c r="H83" s="52">
        <v>44757.707570063889</v>
      </c>
      <c r="I83" s="52">
        <f t="shared" si="16"/>
        <v>55547.398011909318</v>
      </c>
      <c r="J83" s="52">
        <v>7206.2319716298507</v>
      </c>
      <c r="K83" s="52">
        <v>26586.192082492977</v>
      </c>
      <c r="L83" s="52">
        <f t="shared" si="17"/>
        <v>33792.424054122828</v>
      </c>
      <c r="M83" s="52">
        <v>5650.6512953832862</v>
      </c>
      <c r="N83" s="52">
        <v>3888.1780211209916</v>
      </c>
      <c r="O83" s="52">
        <f t="shared" si="18"/>
        <v>9538.8293165042778</v>
      </c>
      <c r="P83" s="52">
        <v>3868.9031174403963</v>
      </c>
      <c r="Q83" s="52">
        <v>24695.047376871553</v>
      </c>
      <c r="R83" s="52">
        <f t="shared" si="19"/>
        <v>28563.95049431195</v>
      </c>
      <c r="S83" s="52">
        <v>1772.5032100765895</v>
      </c>
      <c r="T83" s="52">
        <v>7933.7689830661529</v>
      </c>
      <c r="U83" s="52">
        <f t="shared" si="20"/>
        <v>9706.2721931427423</v>
      </c>
      <c r="V83" s="52">
        <v>3175.7783425642961</v>
      </c>
      <c r="W83" s="52">
        <v>44788.075518644102</v>
      </c>
      <c r="X83" s="52">
        <f t="shared" si="21"/>
        <v>47963.853861208401</v>
      </c>
      <c r="Y83" s="52">
        <v>21459.224992652456</v>
      </c>
      <c r="Z83" s="52">
        <v>91237.197803971139</v>
      </c>
      <c r="AA83" s="52">
        <f t="shared" si="22"/>
        <v>112696.42279662359</v>
      </c>
      <c r="AB83" s="52">
        <v>13799.590614038225</v>
      </c>
      <c r="AC83" s="52">
        <v>62456.267256496787</v>
      </c>
      <c r="AD83" s="52">
        <f t="shared" si="23"/>
        <v>76255.857870535008</v>
      </c>
    </row>
    <row r="84" spans="2:30">
      <c r="B84" s="88" t="s">
        <v>189</v>
      </c>
      <c r="C84" s="91">
        <f t="shared" si="12"/>
        <v>75033.142688937252</v>
      </c>
      <c r="D84" s="91">
        <f t="shared" si="13"/>
        <v>309216.3955816651</v>
      </c>
      <c r="E84" s="93">
        <f t="shared" si="14"/>
        <v>-234183.25289272785</v>
      </c>
      <c r="F84" s="91">
        <f t="shared" si="15"/>
        <v>384249.53827060235</v>
      </c>
      <c r="G84" s="52">
        <v>10612.894521402768</v>
      </c>
      <c r="H84" s="52">
        <v>39126.824227353121</v>
      </c>
      <c r="I84" s="52">
        <f t="shared" si="16"/>
        <v>49739.718748755891</v>
      </c>
      <c r="J84" s="52">
        <v>5908.9811445147343</v>
      </c>
      <c r="K84" s="52">
        <v>26486.715092986826</v>
      </c>
      <c r="L84" s="52">
        <f t="shared" si="17"/>
        <v>32395.696237501561</v>
      </c>
      <c r="M84" s="52">
        <v>5271.9103644241122</v>
      </c>
      <c r="N84" s="52">
        <v>3617.7658000786078</v>
      </c>
      <c r="O84" s="52">
        <f t="shared" si="18"/>
        <v>8889.67616450272</v>
      </c>
      <c r="P84" s="52">
        <v>3467.1796340451865</v>
      </c>
      <c r="Q84" s="52">
        <v>30514.338404692375</v>
      </c>
      <c r="R84" s="52">
        <f t="shared" si="19"/>
        <v>33981.518038737559</v>
      </c>
      <c r="S84" s="52">
        <v>1279.1618074100884</v>
      </c>
      <c r="T84" s="52">
        <v>8101.45029955255</v>
      </c>
      <c r="U84" s="52">
        <f t="shared" si="20"/>
        <v>9380.6121069626388</v>
      </c>
      <c r="V84" s="52">
        <v>7402.5074907625731</v>
      </c>
      <c r="W84" s="52">
        <v>42889.414675763372</v>
      </c>
      <c r="X84" s="52">
        <f t="shared" si="21"/>
        <v>50291.922166525947</v>
      </c>
      <c r="Y84" s="52">
        <v>16765.582363313522</v>
      </c>
      <c r="Z84" s="52">
        <v>100870.29685535278</v>
      </c>
      <c r="AA84" s="52">
        <f t="shared" si="22"/>
        <v>117635.87921866629</v>
      </c>
      <c r="AB84" s="52">
        <v>24324.925363064278</v>
      </c>
      <c r="AC84" s="52">
        <v>57609.590225885491</v>
      </c>
      <c r="AD84" s="52">
        <f t="shared" si="23"/>
        <v>81934.515588949769</v>
      </c>
    </row>
    <row r="85" spans="2:30">
      <c r="B85" s="88" t="s">
        <v>190</v>
      </c>
      <c r="C85" s="91">
        <f t="shared" si="12"/>
        <v>76934.413163319929</v>
      </c>
      <c r="D85" s="91">
        <f t="shared" si="13"/>
        <v>363444.68995746039</v>
      </c>
      <c r="E85" s="93">
        <f t="shared" si="14"/>
        <v>-286510.27679414046</v>
      </c>
      <c r="F85" s="91">
        <f t="shared" si="15"/>
        <v>440379.10312078032</v>
      </c>
      <c r="G85" s="52">
        <v>10899.571537630425</v>
      </c>
      <c r="H85" s="52">
        <v>49847.995249432221</v>
      </c>
      <c r="I85" s="52">
        <f t="shared" si="16"/>
        <v>60747.566787062649</v>
      </c>
      <c r="J85" s="52">
        <v>7818.1211772185261</v>
      </c>
      <c r="K85" s="52">
        <v>29441.808358579514</v>
      </c>
      <c r="L85" s="52">
        <f t="shared" si="17"/>
        <v>37259.929535798037</v>
      </c>
      <c r="M85" s="52">
        <v>7440.9683047484477</v>
      </c>
      <c r="N85" s="52">
        <v>2940.8442813010838</v>
      </c>
      <c r="O85" s="52">
        <f t="shared" si="18"/>
        <v>10381.812586049531</v>
      </c>
      <c r="P85" s="52">
        <v>6523.8879669225234</v>
      </c>
      <c r="Q85" s="52">
        <v>33144.401049188215</v>
      </c>
      <c r="R85" s="52">
        <f t="shared" si="19"/>
        <v>39668.289016110735</v>
      </c>
      <c r="S85" s="52">
        <v>1156.6318513109286</v>
      </c>
      <c r="T85" s="52">
        <v>9911.3720067684899</v>
      </c>
      <c r="U85" s="52">
        <f t="shared" si="20"/>
        <v>11068.003858079419</v>
      </c>
      <c r="V85" s="52">
        <v>3528.4446697664107</v>
      </c>
      <c r="W85" s="52">
        <v>52095.080167936416</v>
      </c>
      <c r="X85" s="52">
        <f t="shared" si="21"/>
        <v>55623.524837702826</v>
      </c>
      <c r="Y85" s="52">
        <v>12923.755006949852</v>
      </c>
      <c r="Z85" s="52">
        <v>118011.28265822188</v>
      </c>
      <c r="AA85" s="52">
        <f t="shared" si="22"/>
        <v>130935.03766517174</v>
      </c>
      <c r="AB85" s="52">
        <v>26643.032648772809</v>
      </c>
      <c r="AC85" s="52">
        <v>68051.90618603256</v>
      </c>
      <c r="AD85" s="52">
        <f t="shared" si="23"/>
        <v>94694.938834805362</v>
      </c>
    </row>
    <row r="86" spans="2:30">
      <c r="B86" s="88" t="s">
        <v>191</v>
      </c>
      <c r="C86" s="91">
        <f t="shared" si="12"/>
        <v>80899.441104906204</v>
      </c>
      <c r="D86" s="91">
        <f t="shared" si="13"/>
        <v>350176.66730827378</v>
      </c>
      <c r="E86" s="93">
        <f t="shared" si="14"/>
        <v>-269277.22620336758</v>
      </c>
      <c r="F86" s="91">
        <f t="shared" si="15"/>
        <v>431076.10841317999</v>
      </c>
      <c r="G86" s="52">
        <v>14679.46470853748</v>
      </c>
      <c r="H86" s="52">
        <v>55967.592672353952</v>
      </c>
      <c r="I86" s="52">
        <f t="shared" si="16"/>
        <v>70647.057380891434</v>
      </c>
      <c r="J86" s="52">
        <v>7330.1262131529447</v>
      </c>
      <c r="K86" s="52">
        <v>30089.426709367646</v>
      </c>
      <c r="L86" s="52">
        <f t="shared" si="17"/>
        <v>37419.55292252059</v>
      </c>
      <c r="M86" s="52">
        <v>5495.5686225081436</v>
      </c>
      <c r="N86" s="52">
        <v>2963.3143692140934</v>
      </c>
      <c r="O86" s="52">
        <f t="shared" si="18"/>
        <v>8458.8829917222374</v>
      </c>
      <c r="P86" s="52">
        <v>4765.0769990110166</v>
      </c>
      <c r="Q86" s="52">
        <v>34692.642821934533</v>
      </c>
      <c r="R86" s="52">
        <f t="shared" si="19"/>
        <v>39457.719820945553</v>
      </c>
      <c r="S86" s="52">
        <v>666.0249936858761</v>
      </c>
      <c r="T86" s="52">
        <v>11135.885585486696</v>
      </c>
      <c r="U86" s="52">
        <f t="shared" si="20"/>
        <v>11801.910579172572</v>
      </c>
      <c r="V86" s="52">
        <v>2198.6564362963186</v>
      </c>
      <c r="W86" s="52">
        <v>45477.697701114841</v>
      </c>
      <c r="X86" s="52">
        <f t="shared" si="21"/>
        <v>47676.354137411159</v>
      </c>
      <c r="Y86" s="52">
        <v>20314.980268644511</v>
      </c>
      <c r="Z86" s="52">
        <v>104972.55236510102</v>
      </c>
      <c r="AA86" s="52">
        <f t="shared" si="22"/>
        <v>125287.53263374552</v>
      </c>
      <c r="AB86" s="52">
        <v>25449.542863069917</v>
      </c>
      <c r="AC86" s="52">
        <v>64877.555083701031</v>
      </c>
      <c r="AD86" s="52">
        <f t="shared" si="23"/>
        <v>90327.097946770955</v>
      </c>
    </row>
    <row r="87" spans="2:30">
      <c r="B87" s="88" t="s">
        <v>192</v>
      </c>
      <c r="C87" s="91">
        <f t="shared" si="12"/>
        <v>67518.880493535398</v>
      </c>
      <c r="D87" s="91">
        <f t="shared" si="13"/>
        <v>341398.10012223176</v>
      </c>
      <c r="E87" s="93">
        <f t="shared" si="14"/>
        <v>-273879.21962869633</v>
      </c>
      <c r="F87" s="91">
        <f t="shared" si="15"/>
        <v>408916.98061576718</v>
      </c>
      <c r="G87" s="52">
        <v>12605.731524597273</v>
      </c>
      <c r="H87" s="52">
        <v>59206.516583504526</v>
      </c>
      <c r="I87" s="52">
        <f t="shared" si="16"/>
        <v>71812.248108101805</v>
      </c>
      <c r="J87" s="52">
        <v>8255.1179403430197</v>
      </c>
      <c r="K87" s="52">
        <v>29268.581077163399</v>
      </c>
      <c r="L87" s="52">
        <f t="shared" si="17"/>
        <v>37523.69901750642</v>
      </c>
      <c r="M87" s="52">
        <v>6476.7363161843987</v>
      </c>
      <c r="N87" s="52">
        <v>3351.9261051396834</v>
      </c>
      <c r="O87" s="52">
        <f t="shared" si="18"/>
        <v>9828.662421324083</v>
      </c>
      <c r="P87" s="52">
        <v>3460.8003558173805</v>
      </c>
      <c r="Q87" s="52">
        <v>32251.028083087527</v>
      </c>
      <c r="R87" s="52">
        <f t="shared" si="19"/>
        <v>35711.828438904908</v>
      </c>
      <c r="S87" s="52">
        <v>722.69494635780859</v>
      </c>
      <c r="T87" s="52">
        <v>10134.427468396174</v>
      </c>
      <c r="U87" s="52">
        <f t="shared" si="20"/>
        <v>10857.122414753983</v>
      </c>
      <c r="V87" s="52">
        <v>2439.8961747814978</v>
      </c>
      <c r="W87" s="52">
        <v>45508.316855436737</v>
      </c>
      <c r="X87" s="52">
        <f t="shared" si="21"/>
        <v>47948.213030218234</v>
      </c>
      <c r="Y87" s="52">
        <v>19131.422773989281</v>
      </c>
      <c r="Z87" s="52">
        <v>102328.41817277219</v>
      </c>
      <c r="AA87" s="52">
        <f t="shared" si="22"/>
        <v>121459.84094676147</v>
      </c>
      <c r="AB87" s="52">
        <v>14426.480461464729</v>
      </c>
      <c r="AC87" s="52">
        <v>59348.885776731513</v>
      </c>
      <c r="AD87" s="52">
        <f t="shared" si="23"/>
        <v>73775.366238196235</v>
      </c>
    </row>
    <row r="88" spans="2:30">
      <c r="B88" s="88" t="s">
        <v>193</v>
      </c>
      <c r="C88" s="91">
        <f t="shared" si="12"/>
        <v>88450.445207206212</v>
      </c>
      <c r="D88" s="91">
        <f t="shared" si="13"/>
        <v>333288.9310474759</v>
      </c>
      <c r="E88" s="93">
        <f t="shared" si="14"/>
        <v>-244838.48584026968</v>
      </c>
      <c r="F88" s="91">
        <f t="shared" si="15"/>
        <v>421739.37625468214</v>
      </c>
      <c r="G88" s="52">
        <v>12999.828479405234</v>
      </c>
      <c r="H88" s="52">
        <v>56835.015117216884</v>
      </c>
      <c r="I88" s="52">
        <f t="shared" si="16"/>
        <v>69834.843596622115</v>
      </c>
      <c r="J88" s="52">
        <v>11930.357383572471</v>
      </c>
      <c r="K88" s="52">
        <v>33725.164156145613</v>
      </c>
      <c r="L88" s="52">
        <f t="shared" si="17"/>
        <v>45655.521539718087</v>
      </c>
      <c r="M88" s="52">
        <v>7950.4949149401327</v>
      </c>
      <c r="N88" s="52">
        <v>3588.2974737846343</v>
      </c>
      <c r="O88" s="52">
        <f t="shared" si="18"/>
        <v>11538.792388724767</v>
      </c>
      <c r="P88" s="52">
        <v>4918.5380368868946</v>
      </c>
      <c r="Q88" s="52">
        <v>35215.049813691097</v>
      </c>
      <c r="R88" s="52">
        <f t="shared" si="19"/>
        <v>40133.587850577991</v>
      </c>
      <c r="S88" s="52">
        <v>617.03194817300789</v>
      </c>
      <c r="T88" s="52">
        <v>8893.4277344543407</v>
      </c>
      <c r="U88" s="52">
        <f t="shared" si="20"/>
        <v>9510.4596826273482</v>
      </c>
      <c r="V88" s="52">
        <v>3028.4454740861374</v>
      </c>
      <c r="W88" s="52">
        <v>47520.423740693142</v>
      </c>
      <c r="X88" s="52">
        <f t="shared" si="21"/>
        <v>50548.869214779283</v>
      </c>
      <c r="Y88" s="52">
        <v>26807.685273396903</v>
      </c>
      <c r="Z88" s="52">
        <v>87425.734223654479</v>
      </c>
      <c r="AA88" s="52">
        <f t="shared" si="22"/>
        <v>114233.41949705138</v>
      </c>
      <c r="AB88" s="52">
        <v>20198.06369674543</v>
      </c>
      <c r="AC88" s="52">
        <v>60085.818787835713</v>
      </c>
      <c r="AD88" s="52">
        <f t="shared" si="23"/>
        <v>80283.882484581147</v>
      </c>
    </row>
    <row r="89" spans="2:30">
      <c r="B89" s="88" t="s">
        <v>194</v>
      </c>
      <c r="C89" s="91">
        <f t="shared" si="12"/>
        <v>103497.27508758547</v>
      </c>
      <c r="D89" s="91">
        <f t="shared" si="13"/>
        <v>409730.69426217669</v>
      </c>
      <c r="E89" s="93">
        <f t="shared" si="14"/>
        <v>-306233.4191745912</v>
      </c>
      <c r="F89" s="91">
        <f t="shared" si="15"/>
        <v>513227.96934976219</v>
      </c>
      <c r="G89" s="52">
        <v>17552.442201968417</v>
      </c>
      <c r="H89" s="52">
        <v>62744.695084498264</v>
      </c>
      <c r="I89" s="52">
        <f t="shared" si="16"/>
        <v>80297.137286466677</v>
      </c>
      <c r="J89" s="52">
        <v>15192.268001262464</v>
      </c>
      <c r="K89" s="52">
        <v>36735.154405829482</v>
      </c>
      <c r="L89" s="52">
        <f t="shared" si="17"/>
        <v>51927.422407091944</v>
      </c>
      <c r="M89" s="52">
        <v>7758.9975938891357</v>
      </c>
      <c r="N89" s="52">
        <v>4046.0500356069529</v>
      </c>
      <c r="O89" s="52">
        <f t="shared" si="18"/>
        <v>11805.047629496088</v>
      </c>
      <c r="P89" s="52">
        <v>7014.2434665083147</v>
      </c>
      <c r="Q89" s="52">
        <v>31305.561873041606</v>
      </c>
      <c r="R89" s="52">
        <f t="shared" si="19"/>
        <v>38319.805339549923</v>
      </c>
      <c r="S89" s="52">
        <v>429.36748918057907</v>
      </c>
      <c r="T89" s="52">
        <v>14232.564887420129</v>
      </c>
      <c r="U89" s="52">
        <f t="shared" si="20"/>
        <v>14661.932376600707</v>
      </c>
      <c r="V89" s="52">
        <v>3265.8409995314996</v>
      </c>
      <c r="W89" s="52">
        <v>54096.056809481306</v>
      </c>
      <c r="X89" s="52">
        <f t="shared" si="21"/>
        <v>57361.897809012808</v>
      </c>
      <c r="Y89" s="52">
        <v>31335.72904834088</v>
      </c>
      <c r="Z89" s="52">
        <v>118487.1280865279</v>
      </c>
      <c r="AA89" s="52">
        <f t="shared" si="22"/>
        <v>149822.85713486877</v>
      </c>
      <c r="AB89" s="52">
        <v>20948.386286904184</v>
      </c>
      <c r="AC89" s="52">
        <v>88083.483079771104</v>
      </c>
      <c r="AD89" s="52">
        <f t="shared" si="23"/>
        <v>109031.8693666753</v>
      </c>
    </row>
    <row r="90" spans="2:30">
      <c r="B90" s="88" t="s">
        <v>195</v>
      </c>
      <c r="C90" s="91">
        <f t="shared" si="12"/>
        <v>69473.834777242155</v>
      </c>
      <c r="D90" s="91">
        <f t="shared" si="13"/>
        <v>328137.42787483952</v>
      </c>
      <c r="E90" s="93">
        <f t="shared" si="14"/>
        <v>-258663.59309759736</v>
      </c>
      <c r="F90" s="91">
        <f t="shared" si="15"/>
        <v>397611.26265208173</v>
      </c>
      <c r="G90" s="52">
        <v>9488.4817790026173</v>
      </c>
      <c r="H90" s="52">
        <v>38256.882759683351</v>
      </c>
      <c r="I90" s="52">
        <f t="shared" si="16"/>
        <v>47745.364538685972</v>
      </c>
      <c r="J90" s="52">
        <v>7391.4999135132994</v>
      </c>
      <c r="K90" s="52">
        <v>22859.311223154589</v>
      </c>
      <c r="L90" s="52">
        <f t="shared" si="17"/>
        <v>30250.81113666789</v>
      </c>
      <c r="M90" s="52">
        <v>8825.7399074369241</v>
      </c>
      <c r="N90" s="52">
        <v>2335.4941335825779</v>
      </c>
      <c r="O90" s="52">
        <f t="shared" si="18"/>
        <v>11161.234041019503</v>
      </c>
      <c r="P90" s="52">
        <v>4470.3246145877565</v>
      </c>
      <c r="Q90" s="52">
        <v>27727.300523079797</v>
      </c>
      <c r="R90" s="52">
        <f t="shared" si="19"/>
        <v>32197.625137667554</v>
      </c>
      <c r="S90" s="52">
        <v>492.90229133854399</v>
      </c>
      <c r="T90" s="52">
        <v>11801.779396789028</v>
      </c>
      <c r="U90" s="52">
        <f t="shared" si="20"/>
        <v>12294.681688127572</v>
      </c>
      <c r="V90" s="52">
        <v>1569.169262016107</v>
      </c>
      <c r="W90" s="52">
        <v>66750.274605189799</v>
      </c>
      <c r="X90" s="52">
        <f t="shared" si="21"/>
        <v>68319.443867205904</v>
      </c>
      <c r="Y90" s="52">
        <v>21646.475085319908</v>
      </c>
      <c r="Z90" s="52">
        <v>84536.859634838285</v>
      </c>
      <c r="AA90" s="52">
        <f t="shared" si="22"/>
        <v>106183.33472015819</v>
      </c>
      <c r="AB90" s="52">
        <v>15589.241924026996</v>
      </c>
      <c r="AC90" s="52">
        <v>73869.52559852213</v>
      </c>
      <c r="AD90" s="52">
        <f t="shared" si="23"/>
        <v>89458.767522549126</v>
      </c>
    </row>
    <row r="91" spans="2:30">
      <c r="B91" s="88" t="s">
        <v>196</v>
      </c>
      <c r="C91" s="91">
        <f t="shared" si="12"/>
        <v>67469.560998848348</v>
      </c>
      <c r="D91" s="91">
        <f t="shared" si="13"/>
        <v>334459.90241555235</v>
      </c>
      <c r="E91" s="93">
        <f t="shared" si="14"/>
        <v>-266990.341416704</v>
      </c>
      <c r="F91" s="91">
        <f t="shared" si="15"/>
        <v>401929.4634144007</v>
      </c>
      <c r="G91" s="52">
        <v>11086.652248141683</v>
      </c>
      <c r="H91" s="52">
        <v>42921.023272488957</v>
      </c>
      <c r="I91" s="52">
        <f t="shared" si="16"/>
        <v>54007.675520630641</v>
      </c>
      <c r="J91" s="52">
        <v>5717.9446492692196</v>
      </c>
      <c r="K91" s="52">
        <v>24911.348616395135</v>
      </c>
      <c r="L91" s="52">
        <f t="shared" si="17"/>
        <v>30629.293265664353</v>
      </c>
      <c r="M91" s="52">
        <v>7171.3437261562467</v>
      </c>
      <c r="N91" s="52">
        <v>2992.8425200137212</v>
      </c>
      <c r="O91" s="52">
        <f t="shared" si="18"/>
        <v>10164.186246169967</v>
      </c>
      <c r="P91" s="52">
        <v>5312.415011058144</v>
      </c>
      <c r="Q91" s="52">
        <v>35110.419022726164</v>
      </c>
      <c r="R91" s="52">
        <f t="shared" si="19"/>
        <v>40422.834033784311</v>
      </c>
      <c r="S91" s="52">
        <v>304.89070802148188</v>
      </c>
      <c r="T91" s="52">
        <v>11563.299297436428</v>
      </c>
      <c r="U91" s="52">
        <f t="shared" si="20"/>
        <v>11868.190005457909</v>
      </c>
      <c r="V91" s="52">
        <v>3859.112827294613</v>
      </c>
      <c r="W91" s="52">
        <v>49237.252873066318</v>
      </c>
      <c r="X91" s="52">
        <f t="shared" si="21"/>
        <v>53096.365700360933</v>
      </c>
      <c r="Y91" s="52">
        <v>20950.060000633246</v>
      </c>
      <c r="Z91" s="52">
        <v>106426.37577296708</v>
      </c>
      <c r="AA91" s="52">
        <f t="shared" si="22"/>
        <v>127376.43577360033</v>
      </c>
      <c r="AB91" s="52">
        <v>13067.141828273707</v>
      </c>
      <c r="AC91" s="52">
        <v>61297.341040458508</v>
      </c>
      <c r="AD91" s="52">
        <f t="shared" si="23"/>
        <v>74364.482868732215</v>
      </c>
    </row>
    <row r="92" spans="2:30">
      <c r="B92" s="88" t="s">
        <v>197</v>
      </c>
      <c r="C92" s="91">
        <f t="shared" si="12"/>
        <v>86485.258299813751</v>
      </c>
      <c r="D92" s="91">
        <f t="shared" si="13"/>
        <v>381545.72666835668</v>
      </c>
      <c r="E92" s="93">
        <f t="shared" si="14"/>
        <v>-295060.46836854296</v>
      </c>
      <c r="F92" s="91">
        <f t="shared" si="15"/>
        <v>468030.98496817047</v>
      </c>
      <c r="G92" s="52">
        <v>14920.519915839897</v>
      </c>
      <c r="H92" s="52">
        <v>55026.011313574985</v>
      </c>
      <c r="I92" s="52">
        <f t="shared" si="16"/>
        <v>69946.53122941489</v>
      </c>
      <c r="J92" s="52">
        <v>8804.6016820462064</v>
      </c>
      <c r="K92" s="52">
        <v>28512.913081669692</v>
      </c>
      <c r="L92" s="52">
        <f t="shared" si="17"/>
        <v>37317.514763715895</v>
      </c>
      <c r="M92" s="52">
        <v>5489.4209567247199</v>
      </c>
      <c r="N92" s="52">
        <v>5668.3491686488405</v>
      </c>
      <c r="O92" s="52">
        <f t="shared" si="18"/>
        <v>11157.770125373561</v>
      </c>
      <c r="P92" s="52">
        <v>7203.6006956295132</v>
      </c>
      <c r="Q92" s="52">
        <v>29581.210695966831</v>
      </c>
      <c r="R92" s="52">
        <f t="shared" si="19"/>
        <v>36784.811391596348</v>
      </c>
      <c r="S92" s="52">
        <v>374.11205964815235</v>
      </c>
      <c r="T92" s="52">
        <v>18102.964482172236</v>
      </c>
      <c r="U92" s="52">
        <f t="shared" si="20"/>
        <v>18477.076541820388</v>
      </c>
      <c r="V92" s="52">
        <v>7606.0030949062748</v>
      </c>
      <c r="W92" s="52">
        <v>51556.82511182141</v>
      </c>
      <c r="X92" s="52">
        <f t="shared" si="21"/>
        <v>59162.828206727689</v>
      </c>
      <c r="Y92" s="52">
        <v>20022.031681555156</v>
      </c>
      <c r="Z92" s="52">
        <v>120828.24165030608</v>
      </c>
      <c r="AA92" s="52">
        <f t="shared" si="22"/>
        <v>140850.27333186124</v>
      </c>
      <c r="AB92" s="52">
        <v>22064.968213463835</v>
      </c>
      <c r="AC92" s="52">
        <v>72269.211164196618</v>
      </c>
      <c r="AD92" s="52">
        <f t="shared" si="23"/>
        <v>94334.179377660446</v>
      </c>
    </row>
    <row r="93" spans="2:30">
      <c r="B93" s="88" t="s">
        <v>198</v>
      </c>
      <c r="C93" s="91">
        <f t="shared" si="12"/>
        <v>99579.043186647774</v>
      </c>
      <c r="D93" s="91">
        <f t="shared" si="13"/>
        <v>364407.82986374828</v>
      </c>
      <c r="E93" s="93">
        <f t="shared" si="14"/>
        <v>-264828.78667710052</v>
      </c>
      <c r="F93" s="91">
        <f t="shared" si="15"/>
        <v>463986.87305039604</v>
      </c>
      <c r="G93" s="52">
        <v>13515.584789572593</v>
      </c>
      <c r="H93" s="52">
        <v>49237.334990796233</v>
      </c>
      <c r="I93" s="52">
        <f t="shared" si="16"/>
        <v>62752.919780368829</v>
      </c>
      <c r="J93" s="52">
        <v>13230.648802644164</v>
      </c>
      <c r="K93" s="52">
        <v>28094.295484415226</v>
      </c>
      <c r="L93" s="52">
        <f t="shared" si="17"/>
        <v>41324.944287059392</v>
      </c>
      <c r="M93" s="52">
        <v>5148.529785495024</v>
      </c>
      <c r="N93" s="52">
        <v>3824.6096256640744</v>
      </c>
      <c r="O93" s="52">
        <f t="shared" si="18"/>
        <v>8973.139411159098</v>
      </c>
      <c r="P93" s="52">
        <v>4966.0642372712828</v>
      </c>
      <c r="Q93" s="52">
        <v>35630.649025543273</v>
      </c>
      <c r="R93" s="52">
        <f t="shared" si="19"/>
        <v>40596.713262814555</v>
      </c>
      <c r="S93" s="52">
        <v>752.25697021918018</v>
      </c>
      <c r="T93" s="52">
        <v>15018.442740748707</v>
      </c>
      <c r="U93" s="52">
        <f t="shared" si="20"/>
        <v>15770.699710967887</v>
      </c>
      <c r="V93" s="52">
        <v>3312.6000000022068</v>
      </c>
      <c r="W93" s="52">
        <v>51133.875997929543</v>
      </c>
      <c r="X93" s="52">
        <f t="shared" si="21"/>
        <v>54446.475997931746</v>
      </c>
      <c r="Y93" s="52">
        <v>20544.593139492539</v>
      </c>
      <c r="Z93" s="52">
        <v>109187.61991238569</v>
      </c>
      <c r="AA93" s="52">
        <f t="shared" si="22"/>
        <v>129732.21305187824</v>
      </c>
      <c r="AB93" s="52">
        <v>38108.765461950781</v>
      </c>
      <c r="AC93" s="52">
        <v>72281.002086265536</v>
      </c>
      <c r="AD93" s="52">
        <f t="shared" si="23"/>
        <v>110389.76754821632</v>
      </c>
    </row>
    <row r="94" spans="2:30">
      <c r="B94" s="88" t="s">
        <v>199</v>
      </c>
      <c r="C94" s="91">
        <f t="shared" si="12"/>
        <v>112612.28412161297</v>
      </c>
      <c r="D94" s="91">
        <f t="shared" si="13"/>
        <v>438345.42482705042</v>
      </c>
      <c r="E94" s="93">
        <f t="shared" si="14"/>
        <v>-325733.14070543746</v>
      </c>
      <c r="F94" s="91">
        <f t="shared" si="15"/>
        <v>550957.70894866344</v>
      </c>
      <c r="G94" s="52">
        <v>17061.980231084788</v>
      </c>
      <c r="H94" s="52">
        <v>64406.36416995067</v>
      </c>
      <c r="I94" s="52">
        <f t="shared" si="16"/>
        <v>81468.344401035458</v>
      </c>
      <c r="J94" s="52">
        <v>12126.331591470038</v>
      </c>
      <c r="K94" s="52">
        <v>27914.57027983421</v>
      </c>
      <c r="L94" s="52">
        <f t="shared" si="17"/>
        <v>40040.901871304246</v>
      </c>
      <c r="M94" s="52">
        <v>7965.003602751669</v>
      </c>
      <c r="N94" s="52">
        <v>5577.6173239912678</v>
      </c>
      <c r="O94" s="52">
        <f t="shared" si="18"/>
        <v>13542.620926742937</v>
      </c>
      <c r="P94" s="52">
        <v>6818.6167220068719</v>
      </c>
      <c r="Q94" s="52">
        <v>62749.373158542301</v>
      </c>
      <c r="R94" s="52">
        <f t="shared" si="19"/>
        <v>69567.989880549168</v>
      </c>
      <c r="S94" s="52">
        <v>847.32779560308973</v>
      </c>
      <c r="T94" s="52">
        <v>15150.401347141782</v>
      </c>
      <c r="U94" s="52">
        <f t="shared" si="20"/>
        <v>15997.729142744873</v>
      </c>
      <c r="V94" s="52">
        <v>4442.3284883321012</v>
      </c>
      <c r="W94" s="52">
        <v>42998.273774585556</v>
      </c>
      <c r="X94" s="52">
        <f t="shared" si="21"/>
        <v>47440.602262917659</v>
      </c>
      <c r="Y94" s="52">
        <v>19696.568727577924</v>
      </c>
      <c r="Z94" s="52">
        <v>143718.72043248516</v>
      </c>
      <c r="AA94" s="52">
        <f t="shared" si="22"/>
        <v>163415.28916006308</v>
      </c>
      <c r="AB94" s="52">
        <v>43654.126962786497</v>
      </c>
      <c r="AC94" s="52">
        <v>75830.10434051948</v>
      </c>
      <c r="AD94" s="52">
        <f t="shared" si="23"/>
        <v>119484.23130330598</v>
      </c>
    </row>
    <row r="95" spans="2:30">
      <c r="B95" s="88" t="s">
        <v>200</v>
      </c>
      <c r="C95" s="91">
        <f t="shared" si="12"/>
        <v>107918.48940663584</v>
      </c>
      <c r="D95" s="91">
        <f t="shared" si="13"/>
        <v>375919.94211647322</v>
      </c>
      <c r="E95" s="93">
        <f t="shared" si="14"/>
        <v>-268001.45270983735</v>
      </c>
      <c r="F95" s="91">
        <f t="shared" si="15"/>
        <v>483838.43152310909</v>
      </c>
      <c r="G95" s="52">
        <v>17719.617043230413</v>
      </c>
      <c r="H95" s="52">
        <v>53805.695494737112</v>
      </c>
      <c r="I95" s="52">
        <f t="shared" si="16"/>
        <v>71525.312537967518</v>
      </c>
      <c r="J95" s="52">
        <v>15949.306270131616</v>
      </c>
      <c r="K95" s="52">
        <v>29452.293474961902</v>
      </c>
      <c r="L95" s="52">
        <f t="shared" si="17"/>
        <v>45401.599745093517</v>
      </c>
      <c r="M95" s="52">
        <v>8734.9556133753667</v>
      </c>
      <c r="N95" s="52">
        <v>6499.9697985824623</v>
      </c>
      <c r="O95" s="52">
        <f t="shared" si="18"/>
        <v>15234.925411957829</v>
      </c>
      <c r="P95" s="52">
        <v>9153.7812307972108</v>
      </c>
      <c r="Q95" s="52">
        <v>34739.701838539448</v>
      </c>
      <c r="R95" s="52">
        <f t="shared" si="19"/>
        <v>43893.48306933666</v>
      </c>
      <c r="S95" s="52">
        <v>489.39488309807479</v>
      </c>
      <c r="T95" s="52">
        <v>15001.634544829491</v>
      </c>
      <c r="U95" s="52">
        <f t="shared" si="20"/>
        <v>15491.029427927566</v>
      </c>
      <c r="V95" s="52">
        <v>2635.115651654065</v>
      </c>
      <c r="W95" s="52">
        <v>34838.294118923208</v>
      </c>
      <c r="X95" s="52">
        <f t="shared" si="21"/>
        <v>37473.409770577273</v>
      </c>
      <c r="Y95" s="52">
        <v>17708.778695845383</v>
      </c>
      <c r="Z95" s="52">
        <v>117329.78667548124</v>
      </c>
      <c r="AA95" s="52">
        <f t="shared" si="22"/>
        <v>135038.56537132664</v>
      </c>
      <c r="AB95" s="52">
        <v>35527.540018503714</v>
      </c>
      <c r="AC95" s="52">
        <v>84252.566170418359</v>
      </c>
      <c r="AD95" s="52">
        <f t="shared" si="23"/>
        <v>119780.10618892207</v>
      </c>
    </row>
    <row r="96" spans="2:30">
      <c r="B96" s="88" t="s">
        <v>201</v>
      </c>
      <c r="C96" s="91">
        <f t="shared" si="12"/>
        <v>114501.19078176882</v>
      </c>
      <c r="D96" s="91">
        <f t="shared" si="13"/>
        <v>429942.48441409762</v>
      </c>
      <c r="E96" s="93">
        <f t="shared" si="14"/>
        <v>-315441.2936323288</v>
      </c>
      <c r="F96" s="91">
        <f t="shared" si="15"/>
        <v>544443.6751958665</v>
      </c>
      <c r="G96" s="52">
        <v>18785.242277552858</v>
      </c>
      <c r="H96" s="52">
        <v>60154.564378109433</v>
      </c>
      <c r="I96" s="52">
        <f t="shared" si="16"/>
        <v>78939.806655662294</v>
      </c>
      <c r="J96" s="52">
        <v>14987.179491743334</v>
      </c>
      <c r="K96" s="52">
        <v>32285.79402716949</v>
      </c>
      <c r="L96" s="52">
        <f t="shared" si="17"/>
        <v>47272.973518912826</v>
      </c>
      <c r="M96" s="52">
        <v>10140.629933834798</v>
      </c>
      <c r="N96" s="52">
        <v>6566.5330652195953</v>
      </c>
      <c r="O96" s="52">
        <f t="shared" si="18"/>
        <v>16707.162999054395</v>
      </c>
      <c r="P96" s="52">
        <v>5871.5149953226228</v>
      </c>
      <c r="Q96" s="52">
        <v>57652.108281685942</v>
      </c>
      <c r="R96" s="52">
        <f t="shared" si="19"/>
        <v>63523.623277008563</v>
      </c>
      <c r="S96" s="52">
        <v>802.43772201370393</v>
      </c>
      <c r="T96" s="52">
        <v>18784.364508909468</v>
      </c>
      <c r="U96" s="52">
        <f t="shared" si="20"/>
        <v>19586.802230923171</v>
      </c>
      <c r="V96" s="52">
        <v>5273.4023029423352</v>
      </c>
      <c r="W96" s="52">
        <v>33883.28670579262</v>
      </c>
      <c r="X96" s="52">
        <f t="shared" si="21"/>
        <v>39156.689008734953</v>
      </c>
      <c r="Y96" s="52">
        <v>25342.390110696531</v>
      </c>
      <c r="Z96" s="52">
        <v>127142.15778712163</v>
      </c>
      <c r="AA96" s="52">
        <f t="shared" si="22"/>
        <v>152484.54789781815</v>
      </c>
      <c r="AB96" s="52">
        <v>33298.39394766264</v>
      </c>
      <c r="AC96" s="52">
        <v>93473.675660089444</v>
      </c>
      <c r="AD96" s="52">
        <f t="shared" si="23"/>
        <v>126772.06960775208</v>
      </c>
    </row>
    <row r="97" spans="2:30">
      <c r="B97" s="88" t="s">
        <v>202</v>
      </c>
      <c r="C97" s="91">
        <f t="shared" si="12"/>
        <v>111126.51112179764</v>
      </c>
      <c r="D97" s="91">
        <f t="shared" si="13"/>
        <v>463469.13582091779</v>
      </c>
      <c r="E97" s="93">
        <f t="shared" si="14"/>
        <v>-352342.62469912018</v>
      </c>
      <c r="F97" s="91">
        <f t="shared" si="15"/>
        <v>574595.64694271539</v>
      </c>
      <c r="G97" s="52">
        <v>16251.22132799562</v>
      </c>
      <c r="H97" s="52">
        <v>64270.071828470078</v>
      </c>
      <c r="I97" s="52">
        <f t="shared" si="16"/>
        <v>80521.29315646569</v>
      </c>
      <c r="J97" s="52">
        <v>11387.174108614387</v>
      </c>
      <c r="K97" s="52">
        <v>29520.05102065294</v>
      </c>
      <c r="L97" s="52">
        <f t="shared" si="17"/>
        <v>40907.225129267325</v>
      </c>
      <c r="M97" s="52">
        <v>12837.016633026702</v>
      </c>
      <c r="N97" s="52">
        <v>5892.3480616292245</v>
      </c>
      <c r="O97" s="52">
        <f t="shared" si="18"/>
        <v>18729.364694655927</v>
      </c>
      <c r="P97" s="52">
        <v>5221.4544543767188</v>
      </c>
      <c r="Q97" s="52">
        <v>50401.63146149517</v>
      </c>
      <c r="R97" s="52">
        <f t="shared" si="19"/>
        <v>55623.085915871889</v>
      </c>
      <c r="S97" s="52">
        <v>650.1621872832261</v>
      </c>
      <c r="T97" s="52">
        <v>15213.328234384897</v>
      </c>
      <c r="U97" s="52">
        <f t="shared" si="20"/>
        <v>15863.490421668123</v>
      </c>
      <c r="V97" s="52">
        <v>5468.757455022791</v>
      </c>
      <c r="W97" s="52">
        <v>47644.571802053739</v>
      </c>
      <c r="X97" s="52">
        <f t="shared" si="21"/>
        <v>53113.329257076533</v>
      </c>
      <c r="Y97" s="52">
        <v>23885.099705989927</v>
      </c>
      <c r="Z97" s="52">
        <v>137482.98269089911</v>
      </c>
      <c r="AA97" s="52">
        <f t="shared" si="22"/>
        <v>161368.08239688905</v>
      </c>
      <c r="AB97" s="52">
        <v>35425.625249488265</v>
      </c>
      <c r="AC97" s="52">
        <v>113044.15072133261</v>
      </c>
      <c r="AD97" s="52">
        <f t="shared" si="23"/>
        <v>148469.77597082086</v>
      </c>
    </row>
    <row r="98" spans="2:30">
      <c r="B98" s="88" t="s">
        <v>203</v>
      </c>
      <c r="C98" s="91">
        <f t="shared" si="12"/>
        <v>97183.968778712282</v>
      </c>
      <c r="D98" s="91">
        <f t="shared" si="13"/>
        <v>424050.76913765329</v>
      </c>
      <c r="E98" s="93">
        <f t="shared" si="14"/>
        <v>-326866.80035894102</v>
      </c>
      <c r="F98" s="91">
        <f t="shared" si="15"/>
        <v>521234.73791636562</v>
      </c>
      <c r="G98" s="52">
        <v>12963.030817722156</v>
      </c>
      <c r="H98" s="52">
        <v>59615.986771640986</v>
      </c>
      <c r="I98" s="52">
        <f t="shared" si="16"/>
        <v>72579.017589363139</v>
      </c>
      <c r="J98" s="52">
        <v>8790.2611324103254</v>
      </c>
      <c r="K98" s="52">
        <v>25218.266312539134</v>
      </c>
      <c r="L98" s="52">
        <f t="shared" si="17"/>
        <v>34008.527444949461</v>
      </c>
      <c r="M98" s="52">
        <v>11116.556832329337</v>
      </c>
      <c r="N98" s="52">
        <v>5245.8411557190739</v>
      </c>
      <c r="O98" s="52">
        <f t="shared" si="18"/>
        <v>16362.397988048411</v>
      </c>
      <c r="P98" s="52">
        <v>8343.9211465136814</v>
      </c>
      <c r="Q98" s="52">
        <v>44694.524846858178</v>
      </c>
      <c r="R98" s="52">
        <f t="shared" si="19"/>
        <v>53038.445993371861</v>
      </c>
      <c r="S98" s="52">
        <v>878.75268190885527</v>
      </c>
      <c r="T98" s="52">
        <v>22950.190496629082</v>
      </c>
      <c r="U98" s="52">
        <f t="shared" si="20"/>
        <v>23828.943178537938</v>
      </c>
      <c r="V98" s="52">
        <v>879.49160847259338</v>
      </c>
      <c r="W98" s="52">
        <v>43463.742274197059</v>
      </c>
      <c r="X98" s="52">
        <f t="shared" si="21"/>
        <v>44343.23388266965</v>
      </c>
      <c r="Y98" s="52">
        <v>29116.481724818037</v>
      </c>
      <c r="Z98" s="52">
        <v>115264.22383041706</v>
      </c>
      <c r="AA98" s="52">
        <f t="shared" si="22"/>
        <v>144380.70555523509</v>
      </c>
      <c r="AB98" s="52">
        <v>25095.472834537297</v>
      </c>
      <c r="AC98" s="52">
        <v>107597.99344965277</v>
      </c>
      <c r="AD98" s="52">
        <f t="shared" si="23"/>
        <v>132693.46628419007</v>
      </c>
    </row>
    <row r="99" spans="2:30">
      <c r="B99" s="88" t="s">
        <v>204</v>
      </c>
      <c r="C99" s="91">
        <f t="shared" si="12"/>
        <v>130413.83526650383</v>
      </c>
      <c r="D99" s="91">
        <f t="shared" si="13"/>
        <v>522267.67202970287</v>
      </c>
      <c r="E99" s="93">
        <f t="shared" si="14"/>
        <v>-391853.83676319907</v>
      </c>
      <c r="F99" s="91">
        <f t="shared" si="15"/>
        <v>652681.50729620666</v>
      </c>
      <c r="G99" s="52">
        <v>15455.647703880082</v>
      </c>
      <c r="H99" s="52">
        <v>67375.221940869014</v>
      </c>
      <c r="I99" s="52">
        <f t="shared" si="16"/>
        <v>82830.869644749095</v>
      </c>
      <c r="J99" s="52">
        <v>12353.896753669722</v>
      </c>
      <c r="K99" s="52">
        <v>35056.827876696567</v>
      </c>
      <c r="L99" s="52">
        <f t="shared" si="17"/>
        <v>47410.724630366291</v>
      </c>
      <c r="M99" s="52">
        <v>9827.130941841031</v>
      </c>
      <c r="N99" s="52">
        <v>3869.5140659718127</v>
      </c>
      <c r="O99" s="52">
        <f t="shared" si="18"/>
        <v>13696.645007812844</v>
      </c>
      <c r="P99" s="52">
        <v>8190.0161373919027</v>
      </c>
      <c r="Q99" s="52">
        <v>51771.747214536845</v>
      </c>
      <c r="R99" s="52">
        <f t="shared" si="19"/>
        <v>59961.763351928748</v>
      </c>
      <c r="S99" s="52">
        <v>789.38995335011884</v>
      </c>
      <c r="T99" s="52">
        <v>21119.50880433205</v>
      </c>
      <c r="U99" s="52">
        <f t="shared" si="20"/>
        <v>21908.898757682167</v>
      </c>
      <c r="V99" s="52">
        <v>1798.0147298316435</v>
      </c>
      <c r="W99" s="52">
        <v>60332.580632071171</v>
      </c>
      <c r="X99" s="52">
        <f t="shared" si="21"/>
        <v>62130.595361902815</v>
      </c>
      <c r="Y99" s="52">
        <v>27392.532474385975</v>
      </c>
      <c r="Z99" s="52">
        <v>158510.57232959531</v>
      </c>
      <c r="AA99" s="52">
        <f t="shared" si="22"/>
        <v>185903.10480398129</v>
      </c>
      <c r="AB99" s="52">
        <v>54607.206572153351</v>
      </c>
      <c r="AC99" s="52">
        <v>124231.69916563011</v>
      </c>
      <c r="AD99" s="52">
        <f t="shared" si="23"/>
        <v>178838.90573778347</v>
      </c>
    </row>
    <row r="100" spans="2:30">
      <c r="B100" s="88" t="s">
        <v>205</v>
      </c>
      <c r="C100" s="91">
        <f t="shared" si="12"/>
        <v>110997.54631787728</v>
      </c>
      <c r="D100" s="91">
        <f t="shared" si="13"/>
        <v>445390.92596015212</v>
      </c>
      <c r="E100" s="93">
        <f t="shared" si="14"/>
        <v>-334393.37964227481</v>
      </c>
      <c r="F100" s="91">
        <f t="shared" si="15"/>
        <v>556388.47227802931</v>
      </c>
      <c r="G100" s="52">
        <v>10628.399534813298</v>
      </c>
      <c r="H100" s="52">
        <v>68242.414003441823</v>
      </c>
      <c r="I100" s="52">
        <f t="shared" si="16"/>
        <v>78870.813538255126</v>
      </c>
      <c r="J100" s="52">
        <v>11841.65172930164</v>
      </c>
      <c r="K100" s="52">
        <v>41273.899619335003</v>
      </c>
      <c r="L100" s="52">
        <f t="shared" si="17"/>
        <v>53115.55134863664</v>
      </c>
      <c r="M100" s="52">
        <v>11079.435797770688</v>
      </c>
      <c r="N100" s="52">
        <v>4888.3640352721704</v>
      </c>
      <c r="O100" s="52">
        <f t="shared" si="18"/>
        <v>15967.799833042858</v>
      </c>
      <c r="P100" s="52">
        <v>12822.984235453951</v>
      </c>
      <c r="Q100" s="52">
        <v>41147.058648538747</v>
      </c>
      <c r="R100" s="52">
        <f t="shared" si="19"/>
        <v>53970.042883992697</v>
      </c>
      <c r="S100" s="52">
        <v>716.62002852751289</v>
      </c>
      <c r="T100" s="52">
        <v>19356.545138590605</v>
      </c>
      <c r="U100" s="52">
        <f t="shared" si="20"/>
        <v>20073.165167118117</v>
      </c>
      <c r="V100" s="52">
        <v>5414.4011591140134</v>
      </c>
      <c r="W100" s="52">
        <v>38642.374860648451</v>
      </c>
      <c r="X100" s="52">
        <f t="shared" si="21"/>
        <v>44056.776019762467</v>
      </c>
      <c r="Y100" s="52">
        <v>20509.297265106827</v>
      </c>
      <c r="Z100" s="52">
        <v>130528.0538292331</v>
      </c>
      <c r="AA100" s="52">
        <f t="shared" si="22"/>
        <v>151037.35109433992</v>
      </c>
      <c r="AB100" s="52">
        <v>37984.756567789351</v>
      </c>
      <c r="AC100" s="52">
        <v>101312.21582509221</v>
      </c>
      <c r="AD100" s="52">
        <f t="shared" si="23"/>
        <v>139296.97239288155</v>
      </c>
    </row>
    <row r="101" spans="2:30">
      <c r="B101" s="88" t="s">
        <v>206</v>
      </c>
      <c r="C101" s="91">
        <f t="shared" si="12"/>
        <v>124348.94695564857</v>
      </c>
      <c r="D101" s="91">
        <f t="shared" si="13"/>
        <v>704213.00518761505</v>
      </c>
      <c r="E101" s="93">
        <f t="shared" si="14"/>
        <v>-579864.05823196645</v>
      </c>
      <c r="F101" s="91">
        <f t="shared" si="15"/>
        <v>828561.95214326365</v>
      </c>
      <c r="G101" s="52">
        <v>13887.496161749963</v>
      </c>
      <c r="H101" s="52">
        <v>104594.43152207321</v>
      </c>
      <c r="I101" s="52">
        <f t="shared" si="16"/>
        <v>118481.92768382317</v>
      </c>
      <c r="J101" s="52">
        <v>14874.483380351827</v>
      </c>
      <c r="K101" s="52">
        <v>57267.640189512349</v>
      </c>
      <c r="L101" s="52">
        <f t="shared" si="17"/>
        <v>72142.123569864169</v>
      </c>
      <c r="M101" s="52">
        <v>12508.442161344226</v>
      </c>
      <c r="N101" s="52">
        <v>6196.0368357936977</v>
      </c>
      <c r="O101" s="52">
        <f t="shared" si="18"/>
        <v>18704.478997137925</v>
      </c>
      <c r="P101" s="52">
        <v>15794.558741686034</v>
      </c>
      <c r="Q101" s="52">
        <v>103700.32188708335</v>
      </c>
      <c r="R101" s="52">
        <f t="shared" si="19"/>
        <v>119494.88062876939</v>
      </c>
      <c r="S101" s="52">
        <v>1174.2546766091452</v>
      </c>
      <c r="T101" s="52">
        <v>22646.975731679089</v>
      </c>
      <c r="U101" s="52">
        <f t="shared" si="20"/>
        <v>23821.230408288233</v>
      </c>
      <c r="V101" s="52">
        <v>3080.0595897723679</v>
      </c>
      <c r="W101" s="52">
        <v>53397.90782219643</v>
      </c>
      <c r="X101" s="52">
        <f t="shared" si="21"/>
        <v>56477.967411968799</v>
      </c>
      <c r="Y101" s="52">
        <v>21719.194023213986</v>
      </c>
      <c r="Z101" s="52">
        <v>195342.11502052587</v>
      </c>
      <c r="AA101" s="52">
        <f t="shared" si="22"/>
        <v>217061.30904373986</v>
      </c>
      <c r="AB101" s="52">
        <v>41310.45822092102</v>
      </c>
      <c r="AC101" s="52">
        <v>161067.57617875107</v>
      </c>
      <c r="AD101" s="52">
        <f t="shared" si="23"/>
        <v>202378.03439967209</v>
      </c>
    </row>
    <row r="102" spans="2:30">
      <c r="B102" s="88" t="s">
        <v>207</v>
      </c>
      <c r="C102" s="91">
        <f t="shared" si="12"/>
        <v>96157.037023901416</v>
      </c>
      <c r="D102" s="91">
        <f t="shared" si="13"/>
        <v>402575.02504668082</v>
      </c>
      <c r="E102" s="93">
        <f t="shared" si="14"/>
        <v>-306417.98802277941</v>
      </c>
      <c r="F102" s="91">
        <f t="shared" si="15"/>
        <v>498732.06207058229</v>
      </c>
      <c r="G102" s="52">
        <v>12250.074993179293</v>
      </c>
      <c r="H102" s="52">
        <v>51649.92912121406</v>
      </c>
      <c r="I102" s="52">
        <f t="shared" si="16"/>
        <v>63900.004114393349</v>
      </c>
      <c r="J102" s="52">
        <v>7663.4667565597738</v>
      </c>
      <c r="K102" s="52">
        <v>45596.702038052041</v>
      </c>
      <c r="L102" s="52">
        <f t="shared" si="17"/>
        <v>53260.168794611818</v>
      </c>
      <c r="M102" s="52">
        <v>7030.77415277</v>
      </c>
      <c r="N102" s="52">
        <v>2837.0019638031545</v>
      </c>
      <c r="O102" s="52">
        <f t="shared" si="18"/>
        <v>9867.7761165731536</v>
      </c>
      <c r="P102" s="52">
        <v>8189.6169385788116</v>
      </c>
      <c r="Q102" s="52">
        <v>40382.767812409882</v>
      </c>
      <c r="R102" s="52">
        <f t="shared" si="19"/>
        <v>48572.384750988691</v>
      </c>
      <c r="S102" s="52">
        <v>980.03035729371879</v>
      </c>
      <c r="T102" s="52">
        <v>15179.078855129304</v>
      </c>
      <c r="U102" s="52">
        <f t="shared" si="20"/>
        <v>16159.109212423024</v>
      </c>
      <c r="V102" s="52">
        <v>1518.2807891289544</v>
      </c>
      <c r="W102" s="52">
        <v>29373.140644612206</v>
      </c>
      <c r="X102" s="52">
        <f t="shared" si="21"/>
        <v>30891.421433741161</v>
      </c>
      <c r="Y102" s="52">
        <v>39692.987174842463</v>
      </c>
      <c r="Z102" s="52">
        <v>110862.9469727402</v>
      </c>
      <c r="AA102" s="52">
        <f t="shared" si="22"/>
        <v>150555.93414758268</v>
      </c>
      <c r="AB102" s="52">
        <v>18831.805861548411</v>
      </c>
      <c r="AC102" s="52">
        <v>106693.45763871996</v>
      </c>
      <c r="AD102" s="52">
        <f t="shared" si="23"/>
        <v>125525.26350026837</v>
      </c>
    </row>
    <row r="103" spans="2:30">
      <c r="B103" s="88" t="s">
        <v>208</v>
      </c>
      <c r="C103" s="91">
        <f t="shared" si="12"/>
        <v>101214.42664493731</v>
      </c>
      <c r="D103" s="91">
        <f t="shared" si="13"/>
        <v>473805.36510805495</v>
      </c>
      <c r="E103" s="93">
        <f t="shared" si="14"/>
        <v>-372590.93846311764</v>
      </c>
      <c r="F103" s="91">
        <f t="shared" si="15"/>
        <v>575019.7917529922</v>
      </c>
      <c r="G103" s="52">
        <v>14038.804444281266</v>
      </c>
      <c r="H103" s="52">
        <v>57985.689531536023</v>
      </c>
      <c r="I103" s="52">
        <f t="shared" si="16"/>
        <v>72024.493975817284</v>
      </c>
      <c r="J103" s="52">
        <v>13363.111588754098</v>
      </c>
      <c r="K103" s="52">
        <v>54918.807122125552</v>
      </c>
      <c r="L103" s="52">
        <f t="shared" si="17"/>
        <v>68281.918710879647</v>
      </c>
      <c r="M103" s="52">
        <v>10099.166313802571</v>
      </c>
      <c r="N103" s="52">
        <v>4120.0263857418049</v>
      </c>
      <c r="O103" s="52">
        <f t="shared" si="18"/>
        <v>14219.192699544376</v>
      </c>
      <c r="P103" s="52">
        <v>7410.80033892752</v>
      </c>
      <c r="Q103" s="52">
        <v>41692.5052990146</v>
      </c>
      <c r="R103" s="52">
        <f t="shared" si="19"/>
        <v>49103.305637942118</v>
      </c>
      <c r="S103" s="52">
        <v>1151.6276191434574</v>
      </c>
      <c r="T103" s="52">
        <v>25842.530215669369</v>
      </c>
      <c r="U103" s="52">
        <f t="shared" si="20"/>
        <v>26994.157834812828</v>
      </c>
      <c r="V103" s="52">
        <v>517.29085897726395</v>
      </c>
      <c r="W103" s="52">
        <v>25910.250542242688</v>
      </c>
      <c r="X103" s="52">
        <f t="shared" si="21"/>
        <v>26427.541401219951</v>
      </c>
      <c r="Y103" s="52">
        <v>24995.925112966928</v>
      </c>
      <c r="Z103" s="52">
        <v>131207.63361075777</v>
      </c>
      <c r="AA103" s="52">
        <f t="shared" si="22"/>
        <v>156203.55872372468</v>
      </c>
      <c r="AB103" s="52">
        <v>29637.70036808421</v>
      </c>
      <c r="AC103" s="52">
        <v>132127.92240096719</v>
      </c>
      <c r="AD103" s="52">
        <f t="shared" si="23"/>
        <v>161765.62276905141</v>
      </c>
    </row>
    <row r="104" spans="2:30">
      <c r="B104" s="88" t="s">
        <v>209</v>
      </c>
      <c r="C104" s="91">
        <f t="shared" si="12"/>
        <v>131397.23177419795</v>
      </c>
      <c r="D104" s="91">
        <f t="shared" si="13"/>
        <v>527726.95702043746</v>
      </c>
      <c r="E104" s="93">
        <f t="shared" si="14"/>
        <v>-396329.72524623951</v>
      </c>
      <c r="F104" s="91">
        <f t="shared" si="15"/>
        <v>659124.18879463547</v>
      </c>
      <c r="G104" s="52">
        <v>16481.70157529823</v>
      </c>
      <c r="H104" s="52">
        <v>72727.821815058531</v>
      </c>
      <c r="I104" s="52">
        <f t="shared" si="16"/>
        <v>89209.523390356757</v>
      </c>
      <c r="J104" s="52">
        <v>17908.648643639404</v>
      </c>
      <c r="K104" s="52">
        <v>36128.249418588246</v>
      </c>
      <c r="L104" s="52">
        <f t="shared" si="17"/>
        <v>54036.89806222765</v>
      </c>
      <c r="M104" s="52">
        <v>8837.7863928565039</v>
      </c>
      <c r="N104" s="52">
        <v>4815.1626925903111</v>
      </c>
      <c r="O104" s="52">
        <f t="shared" si="18"/>
        <v>13652.949085446815</v>
      </c>
      <c r="P104" s="52">
        <v>8025.1380399658128</v>
      </c>
      <c r="Q104" s="52">
        <v>53493.883310824211</v>
      </c>
      <c r="R104" s="52">
        <f t="shared" si="19"/>
        <v>61519.021350790026</v>
      </c>
      <c r="S104" s="52">
        <v>1528.0203337457483</v>
      </c>
      <c r="T104" s="52">
        <v>23791.938236364389</v>
      </c>
      <c r="U104" s="52">
        <f t="shared" si="20"/>
        <v>25319.958570110139</v>
      </c>
      <c r="V104" s="52">
        <v>1754.2460802761495</v>
      </c>
      <c r="W104" s="52">
        <v>47772.56581065747</v>
      </c>
      <c r="X104" s="52">
        <f t="shared" si="21"/>
        <v>49526.811890933619</v>
      </c>
      <c r="Y104" s="52">
        <v>30146.212164409546</v>
      </c>
      <c r="Z104" s="52">
        <v>147011.10939201346</v>
      </c>
      <c r="AA104" s="52">
        <f t="shared" si="22"/>
        <v>177157.321556423</v>
      </c>
      <c r="AB104" s="52">
        <v>46715.478544006561</v>
      </c>
      <c r="AC104" s="52">
        <v>141986.22634434083</v>
      </c>
      <c r="AD104" s="52">
        <f t="shared" si="23"/>
        <v>188701.70488834739</v>
      </c>
    </row>
    <row r="105" spans="2:30">
      <c r="B105" s="88" t="s">
        <v>210</v>
      </c>
      <c r="C105" s="91">
        <f t="shared" si="12"/>
        <v>135532.5919162624</v>
      </c>
      <c r="D105" s="91">
        <f t="shared" si="13"/>
        <v>579390.37020608305</v>
      </c>
      <c r="E105" s="93">
        <f t="shared" si="14"/>
        <v>-443857.77828982065</v>
      </c>
      <c r="F105" s="91">
        <f t="shared" si="15"/>
        <v>714922.96212234558</v>
      </c>
      <c r="G105" s="52">
        <v>22220.145798642781</v>
      </c>
      <c r="H105" s="52">
        <v>76875.599590879239</v>
      </c>
      <c r="I105" s="52">
        <f t="shared" si="16"/>
        <v>99095.745389522024</v>
      </c>
      <c r="J105" s="52">
        <v>20681.184733534785</v>
      </c>
      <c r="K105" s="52">
        <v>51824.906667064322</v>
      </c>
      <c r="L105" s="52">
        <f t="shared" si="17"/>
        <v>72506.091400599107</v>
      </c>
      <c r="M105" s="52">
        <v>10214.483741524666</v>
      </c>
      <c r="N105" s="52">
        <v>6734.4000254500106</v>
      </c>
      <c r="O105" s="52">
        <f t="shared" si="18"/>
        <v>16948.883766974675</v>
      </c>
      <c r="P105" s="52">
        <v>12952.746620478651</v>
      </c>
      <c r="Q105" s="52">
        <v>60589.747906867349</v>
      </c>
      <c r="R105" s="52">
        <f t="shared" si="19"/>
        <v>73542.494527346003</v>
      </c>
      <c r="S105" s="52">
        <v>1567.7683146596282</v>
      </c>
      <c r="T105" s="52">
        <v>26734.207104718858</v>
      </c>
      <c r="U105" s="52">
        <f t="shared" si="20"/>
        <v>28301.975419378487</v>
      </c>
      <c r="V105" s="52">
        <v>4321.2346585702517</v>
      </c>
      <c r="W105" s="52">
        <v>43037.279858201153</v>
      </c>
      <c r="X105" s="52">
        <f t="shared" si="21"/>
        <v>47358.514516771407</v>
      </c>
      <c r="Y105" s="52">
        <v>25394.473006662687</v>
      </c>
      <c r="Z105" s="52">
        <v>167270.73814157635</v>
      </c>
      <c r="AA105" s="52">
        <f t="shared" si="22"/>
        <v>192665.21114823903</v>
      </c>
      <c r="AB105" s="52">
        <v>38180.555042188949</v>
      </c>
      <c r="AC105" s="52">
        <v>146323.49091132579</v>
      </c>
      <c r="AD105" s="52">
        <f t="shared" si="23"/>
        <v>184504.04595351475</v>
      </c>
    </row>
    <row r="106" spans="2:30">
      <c r="B106" s="88" t="s">
        <v>211</v>
      </c>
      <c r="C106" s="91">
        <f t="shared" si="12"/>
        <v>144223.29510997902</v>
      </c>
      <c r="D106" s="91">
        <f t="shared" si="13"/>
        <v>610953.40805599513</v>
      </c>
      <c r="E106" s="93">
        <f t="shared" si="14"/>
        <v>-466730.11294601613</v>
      </c>
      <c r="F106" s="91">
        <f t="shared" si="15"/>
        <v>755176.70316597412</v>
      </c>
      <c r="G106" s="52">
        <v>27487.565559129489</v>
      </c>
      <c r="H106" s="52">
        <v>87846.402191645335</v>
      </c>
      <c r="I106" s="52">
        <f t="shared" si="16"/>
        <v>115333.96775077483</v>
      </c>
      <c r="J106" s="52">
        <v>24782.278469744062</v>
      </c>
      <c r="K106" s="52">
        <v>53941.030425807665</v>
      </c>
      <c r="L106" s="52">
        <f t="shared" si="17"/>
        <v>78723.308895551731</v>
      </c>
      <c r="M106" s="52">
        <v>12295.20398664479</v>
      </c>
      <c r="N106" s="52">
        <v>7960.3113384829849</v>
      </c>
      <c r="O106" s="52">
        <f t="shared" si="18"/>
        <v>20255.515325127773</v>
      </c>
      <c r="P106" s="52">
        <v>6600.5105607923524</v>
      </c>
      <c r="Q106" s="52">
        <v>53841.078742680154</v>
      </c>
      <c r="R106" s="52">
        <f t="shared" si="19"/>
        <v>60441.589303472509</v>
      </c>
      <c r="S106" s="52">
        <v>1031.3809895676895</v>
      </c>
      <c r="T106" s="52">
        <v>31092.775678901849</v>
      </c>
      <c r="U106" s="52">
        <f t="shared" si="20"/>
        <v>32124.156668469539</v>
      </c>
      <c r="V106" s="52">
        <v>6357.8944951869707</v>
      </c>
      <c r="W106" s="52">
        <v>34011.614176132054</v>
      </c>
      <c r="X106" s="52">
        <f t="shared" si="21"/>
        <v>40369.508671319025</v>
      </c>
      <c r="Y106" s="52">
        <v>25874.408060764054</v>
      </c>
      <c r="Z106" s="52">
        <v>181730.91796700904</v>
      </c>
      <c r="AA106" s="52">
        <f t="shared" si="22"/>
        <v>207605.32602777309</v>
      </c>
      <c r="AB106" s="52">
        <v>39794.052988149604</v>
      </c>
      <c r="AC106" s="52">
        <v>160529.27753533603</v>
      </c>
      <c r="AD106" s="52">
        <f t="shared" si="23"/>
        <v>200323.33052348564</v>
      </c>
    </row>
    <row r="107" spans="2:30">
      <c r="B107" s="88" t="s">
        <v>212</v>
      </c>
      <c r="C107" s="91">
        <f t="shared" si="12"/>
        <v>187019.4285473015</v>
      </c>
      <c r="D107" s="91">
        <f t="shared" si="13"/>
        <v>600700.53126191534</v>
      </c>
      <c r="E107" s="93">
        <f t="shared" si="14"/>
        <v>-413681.10271461384</v>
      </c>
      <c r="F107" s="91">
        <f t="shared" si="15"/>
        <v>787719.9598092169</v>
      </c>
      <c r="G107" s="52">
        <v>42880.067927505159</v>
      </c>
      <c r="H107" s="52">
        <v>86415.050667701405</v>
      </c>
      <c r="I107" s="52">
        <f t="shared" si="16"/>
        <v>129295.11859520656</v>
      </c>
      <c r="J107" s="52">
        <v>21901.843672498642</v>
      </c>
      <c r="K107" s="52">
        <v>53471.068572166849</v>
      </c>
      <c r="L107" s="52">
        <f t="shared" si="17"/>
        <v>75372.912244665495</v>
      </c>
      <c r="M107" s="52">
        <v>11179.88170588186</v>
      </c>
      <c r="N107" s="52">
        <v>8638.9165057844348</v>
      </c>
      <c r="O107" s="52">
        <f t="shared" si="18"/>
        <v>19818.798211666297</v>
      </c>
      <c r="P107" s="52">
        <v>17483.722492157078</v>
      </c>
      <c r="Q107" s="52">
        <v>66941.880356149166</v>
      </c>
      <c r="R107" s="52">
        <f t="shared" si="19"/>
        <v>84425.60284830624</v>
      </c>
      <c r="S107" s="52">
        <v>372.59527244417319</v>
      </c>
      <c r="T107" s="52">
        <v>43412.518932440296</v>
      </c>
      <c r="U107" s="52">
        <f t="shared" si="20"/>
        <v>43785.11420488447</v>
      </c>
      <c r="V107" s="52">
        <v>2631.5557568193608</v>
      </c>
      <c r="W107" s="52">
        <v>37720.023649711962</v>
      </c>
      <c r="X107" s="52">
        <f t="shared" si="21"/>
        <v>40351.579406531324</v>
      </c>
      <c r="Y107" s="52">
        <v>40741.514420398467</v>
      </c>
      <c r="Z107" s="52">
        <v>168577.28170639407</v>
      </c>
      <c r="AA107" s="52">
        <f t="shared" si="22"/>
        <v>209318.79612679256</v>
      </c>
      <c r="AB107" s="52">
        <v>49828.247299596769</v>
      </c>
      <c r="AC107" s="52">
        <v>135523.79087156727</v>
      </c>
      <c r="AD107" s="52">
        <f t="shared" si="23"/>
        <v>185352.03817116405</v>
      </c>
    </row>
    <row r="108" spans="2:30">
      <c r="B108" s="88" t="s">
        <v>213</v>
      </c>
      <c r="C108" s="91">
        <f t="shared" si="12"/>
        <v>160784.76714103683</v>
      </c>
      <c r="D108" s="91">
        <f t="shared" si="13"/>
        <v>629238.43111558899</v>
      </c>
      <c r="E108" s="93">
        <f t="shared" si="14"/>
        <v>-468453.66397455218</v>
      </c>
      <c r="F108" s="91">
        <f t="shared" si="15"/>
        <v>790023.19825662556</v>
      </c>
      <c r="G108" s="52">
        <v>51650.035977388528</v>
      </c>
      <c r="H108" s="52">
        <v>87153.162710233111</v>
      </c>
      <c r="I108" s="52">
        <f t="shared" si="16"/>
        <v>138803.19868762163</v>
      </c>
      <c r="J108" s="52">
        <v>18715.655841575368</v>
      </c>
      <c r="K108" s="52">
        <v>72151.059331634315</v>
      </c>
      <c r="L108" s="52">
        <f t="shared" si="17"/>
        <v>90866.715173209683</v>
      </c>
      <c r="M108" s="52">
        <v>9060.7926327841815</v>
      </c>
      <c r="N108" s="52">
        <v>8398.3303614661854</v>
      </c>
      <c r="O108" s="52">
        <f t="shared" si="18"/>
        <v>17459.122994250367</v>
      </c>
      <c r="P108" s="52">
        <v>10143.054350494585</v>
      </c>
      <c r="Q108" s="52">
        <v>71818.726097910228</v>
      </c>
      <c r="R108" s="52">
        <f t="shared" si="19"/>
        <v>81961.78044840481</v>
      </c>
      <c r="S108" s="52">
        <v>940.24223686409971</v>
      </c>
      <c r="T108" s="52">
        <v>21631.626995180817</v>
      </c>
      <c r="U108" s="52">
        <f t="shared" si="20"/>
        <v>22571.869232044915</v>
      </c>
      <c r="V108" s="52">
        <v>1890.4749390198424</v>
      </c>
      <c r="W108" s="52">
        <v>37557.903157008594</v>
      </c>
      <c r="X108" s="52">
        <f t="shared" si="21"/>
        <v>39448.378096028435</v>
      </c>
      <c r="Y108" s="52">
        <v>35513.094212776778</v>
      </c>
      <c r="Z108" s="52">
        <v>188434.3640968361</v>
      </c>
      <c r="AA108" s="52">
        <f t="shared" si="22"/>
        <v>223947.45830961288</v>
      </c>
      <c r="AB108" s="52">
        <v>32871.416950133455</v>
      </c>
      <c r="AC108" s="52">
        <v>142093.25836531958</v>
      </c>
      <c r="AD108" s="52">
        <f t="shared" si="23"/>
        <v>174964.67531545303</v>
      </c>
    </row>
    <row r="109" spans="2:30">
      <c r="B109" s="88" t="s">
        <v>214</v>
      </c>
      <c r="C109" s="91">
        <f t="shared" si="12"/>
        <v>112046.47043525038</v>
      </c>
      <c r="D109" s="91">
        <f t="shared" si="13"/>
        <v>438214.75099964417</v>
      </c>
      <c r="E109" s="93">
        <f t="shared" si="14"/>
        <v>-326168.28056439379</v>
      </c>
      <c r="F109" s="91">
        <f t="shared" si="15"/>
        <v>550261.22143489448</v>
      </c>
      <c r="G109" s="52">
        <v>20277.043729282097</v>
      </c>
      <c r="H109" s="52">
        <v>58883.334536538445</v>
      </c>
      <c r="I109" s="52">
        <f t="shared" si="16"/>
        <v>79160.378265820545</v>
      </c>
      <c r="J109" s="52">
        <v>21092.111413716815</v>
      </c>
      <c r="K109" s="52">
        <v>46768.732792218463</v>
      </c>
      <c r="L109" s="52">
        <f t="shared" si="17"/>
        <v>67860.844205935282</v>
      </c>
      <c r="M109" s="52">
        <v>7752.3032713998391</v>
      </c>
      <c r="N109" s="52">
        <v>5532.3403472104328</v>
      </c>
      <c r="O109" s="52">
        <f t="shared" si="18"/>
        <v>13284.643618610273</v>
      </c>
      <c r="P109" s="52">
        <v>17313.068433403056</v>
      </c>
      <c r="Q109" s="52">
        <v>51692.819632776205</v>
      </c>
      <c r="R109" s="52">
        <f t="shared" si="19"/>
        <v>69005.888066179265</v>
      </c>
      <c r="S109" s="52">
        <v>331.79297069051165</v>
      </c>
      <c r="T109" s="52">
        <v>15908.211271370039</v>
      </c>
      <c r="U109" s="52">
        <f t="shared" si="20"/>
        <v>16240.004242060551</v>
      </c>
      <c r="V109" s="52">
        <v>3056.9967734220509</v>
      </c>
      <c r="W109" s="52">
        <v>34129.208370154549</v>
      </c>
      <c r="X109" s="52">
        <f t="shared" si="21"/>
        <v>37186.205143576597</v>
      </c>
      <c r="Y109" s="52">
        <v>22075.784756979228</v>
      </c>
      <c r="Z109" s="52">
        <v>104258.32942787863</v>
      </c>
      <c r="AA109" s="52">
        <f t="shared" si="22"/>
        <v>126334.11418485787</v>
      </c>
      <c r="AB109" s="52">
        <v>20147.369086356775</v>
      </c>
      <c r="AC109" s="52">
        <v>121041.77462149739</v>
      </c>
      <c r="AD109" s="52">
        <f t="shared" si="23"/>
        <v>141189.14370785415</v>
      </c>
    </row>
    <row r="110" spans="2:30">
      <c r="B110" s="88" t="s">
        <v>215</v>
      </c>
      <c r="C110" s="91">
        <f t="shared" si="12"/>
        <v>170475.42690340593</v>
      </c>
      <c r="D110" s="91">
        <f t="shared" si="13"/>
        <v>543482.23797264893</v>
      </c>
      <c r="E110" s="93">
        <f t="shared" si="14"/>
        <v>-373006.81106924301</v>
      </c>
      <c r="F110" s="91">
        <f t="shared" si="15"/>
        <v>713957.66487605497</v>
      </c>
      <c r="G110" s="52">
        <v>34183.523329887765</v>
      </c>
      <c r="H110" s="52">
        <v>115473.65181484113</v>
      </c>
      <c r="I110" s="52">
        <f t="shared" si="16"/>
        <v>149657.17514472888</v>
      </c>
      <c r="J110" s="52">
        <v>18818.276966375946</v>
      </c>
      <c r="K110" s="52">
        <v>61205.841812340688</v>
      </c>
      <c r="L110" s="52">
        <f t="shared" si="17"/>
        <v>80024.118778716627</v>
      </c>
      <c r="M110" s="52">
        <v>13174.060561882365</v>
      </c>
      <c r="N110" s="52">
        <v>6482.119551444729</v>
      </c>
      <c r="O110" s="52">
        <f t="shared" si="18"/>
        <v>19656.180113327093</v>
      </c>
      <c r="P110" s="52">
        <v>6669.1877238849265</v>
      </c>
      <c r="Q110" s="52">
        <v>56142.301242944719</v>
      </c>
      <c r="R110" s="52">
        <f t="shared" si="19"/>
        <v>62811.488966829646</v>
      </c>
      <c r="S110" s="52">
        <v>613.66628122769464</v>
      </c>
      <c r="T110" s="52">
        <v>28286.338408209969</v>
      </c>
      <c r="U110" s="52">
        <f t="shared" si="20"/>
        <v>28900.004689437665</v>
      </c>
      <c r="V110" s="52">
        <v>1858.9578052862034</v>
      </c>
      <c r="W110" s="52">
        <v>19559.923131872976</v>
      </c>
      <c r="X110" s="52">
        <f t="shared" si="21"/>
        <v>21418.880937159178</v>
      </c>
      <c r="Y110" s="52">
        <v>34136.5336743601</v>
      </c>
      <c r="Z110" s="52">
        <v>139814.19039237412</v>
      </c>
      <c r="AA110" s="52">
        <f t="shared" si="22"/>
        <v>173950.72406673423</v>
      </c>
      <c r="AB110" s="52">
        <v>61021.220560500929</v>
      </c>
      <c r="AC110" s="52">
        <v>116517.87161862063</v>
      </c>
      <c r="AD110" s="52">
        <f t="shared" si="23"/>
        <v>177539.09217912157</v>
      </c>
    </row>
    <row r="111" spans="2:30">
      <c r="B111" s="88" t="s">
        <v>216</v>
      </c>
      <c r="C111" s="91">
        <f t="shared" si="12"/>
        <v>110823.51306022562</v>
      </c>
      <c r="D111" s="91">
        <f t="shared" si="13"/>
        <v>553710.32651718787</v>
      </c>
      <c r="E111" s="93">
        <f t="shared" si="14"/>
        <v>-442886.81345696223</v>
      </c>
      <c r="F111" s="91">
        <f t="shared" si="15"/>
        <v>664533.83957741351</v>
      </c>
      <c r="G111" s="52">
        <v>4605.3943465166658</v>
      </c>
      <c r="H111" s="52">
        <v>96401.63867916548</v>
      </c>
      <c r="I111" s="52">
        <f t="shared" si="16"/>
        <v>101007.03302568215</v>
      </c>
      <c r="J111" s="52">
        <v>15495.012476143387</v>
      </c>
      <c r="K111" s="52">
        <v>44879.539980569665</v>
      </c>
      <c r="L111" s="52">
        <f t="shared" si="17"/>
        <v>60374.552456713049</v>
      </c>
      <c r="M111" s="52">
        <v>14757.717022232335</v>
      </c>
      <c r="N111" s="52">
        <v>7422.4660110328423</v>
      </c>
      <c r="O111" s="52">
        <f t="shared" si="18"/>
        <v>22180.183033265177</v>
      </c>
      <c r="P111" s="52">
        <v>14589.574384626463</v>
      </c>
      <c r="Q111" s="52">
        <v>66569.62792701408</v>
      </c>
      <c r="R111" s="52">
        <f t="shared" si="19"/>
        <v>81159.202311640547</v>
      </c>
      <c r="S111" s="52">
        <v>144.52425999748809</v>
      </c>
      <c r="T111" s="52">
        <v>22556.415315259452</v>
      </c>
      <c r="U111" s="52">
        <f t="shared" si="20"/>
        <v>22700.93957525694</v>
      </c>
      <c r="V111" s="52">
        <v>3461.4705783854206</v>
      </c>
      <c r="W111" s="52">
        <v>46520.687200540058</v>
      </c>
      <c r="X111" s="52">
        <f t="shared" si="21"/>
        <v>49982.157778925481</v>
      </c>
      <c r="Y111" s="52">
        <v>29994.343056706351</v>
      </c>
      <c r="Z111" s="52">
        <v>148583.99855609977</v>
      </c>
      <c r="AA111" s="52">
        <f t="shared" si="22"/>
        <v>178578.34161280614</v>
      </c>
      <c r="AB111" s="52">
        <v>27775.476935617513</v>
      </c>
      <c r="AC111" s="52">
        <v>120775.95284750653</v>
      </c>
      <c r="AD111" s="52">
        <f t="shared" si="23"/>
        <v>148551.42978312404</v>
      </c>
    </row>
    <row r="112" spans="2:30">
      <c r="B112" s="88" t="s">
        <v>217</v>
      </c>
      <c r="C112" s="91">
        <f t="shared" si="12"/>
        <v>71226.822041569467</v>
      </c>
      <c r="D112" s="91">
        <f t="shared" si="13"/>
        <v>442400.17206224613</v>
      </c>
      <c r="E112" s="93">
        <f t="shared" si="14"/>
        <v>-371173.35002067668</v>
      </c>
      <c r="F112" s="91">
        <f t="shared" si="15"/>
        <v>513626.99410381564</v>
      </c>
      <c r="G112" s="52">
        <v>5792.4273085133545</v>
      </c>
      <c r="H112" s="52">
        <v>77062.36746165849</v>
      </c>
      <c r="I112" s="52">
        <f t="shared" si="16"/>
        <v>82854.794770171851</v>
      </c>
      <c r="J112" s="52">
        <v>10566.175463706149</v>
      </c>
      <c r="K112" s="52">
        <v>39892.018931392842</v>
      </c>
      <c r="L112" s="52">
        <f t="shared" si="17"/>
        <v>50458.194395098995</v>
      </c>
      <c r="M112" s="52">
        <v>10101.757399497807</v>
      </c>
      <c r="N112" s="52">
        <v>4704.9174404505493</v>
      </c>
      <c r="O112" s="52">
        <f t="shared" si="18"/>
        <v>14806.674839948355</v>
      </c>
      <c r="P112" s="52">
        <v>14334.875199857921</v>
      </c>
      <c r="Q112" s="52">
        <v>46078.880444451679</v>
      </c>
      <c r="R112" s="52">
        <f t="shared" si="19"/>
        <v>60413.755644309596</v>
      </c>
      <c r="S112" s="52">
        <v>32.43</v>
      </c>
      <c r="T112" s="52">
        <v>19419.342261388741</v>
      </c>
      <c r="U112" s="52">
        <f t="shared" si="20"/>
        <v>19451.772261388742</v>
      </c>
      <c r="V112" s="52">
        <v>1218.0989976471799</v>
      </c>
      <c r="W112" s="52">
        <v>35870.096369882696</v>
      </c>
      <c r="X112" s="52">
        <f t="shared" si="21"/>
        <v>37088.195367529879</v>
      </c>
      <c r="Y112" s="52">
        <v>14169.264202992723</v>
      </c>
      <c r="Z112" s="52">
        <v>121437.34693811338</v>
      </c>
      <c r="AA112" s="52">
        <f t="shared" si="22"/>
        <v>135606.61114110611</v>
      </c>
      <c r="AB112" s="52">
        <v>15011.793469354336</v>
      </c>
      <c r="AC112" s="52">
        <v>97935.202214907767</v>
      </c>
      <c r="AD112" s="52">
        <f t="shared" si="23"/>
        <v>112946.9956842621</v>
      </c>
    </row>
    <row r="113" spans="2:30">
      <c r="B113" s="88" t="s">
        <v>218</v>
      </c>
      <c r="C113" s="91">
        <f t="shared" si="12"/>
        <v>74444.227511296049</v>
      </c>
      <c r="D113" s="91">
        <f t="shared" si="13"/>
        <v>499342.7676437567</v>
      </c>
      <c r="E113" s="93">
        <f t="shared" si="14"/>
        <v>-424898.54013246065</v>
      </c>
      <c r="F113" s="91">
        <f t="shared" si="15"/>
        <v>573786.99515505263</v>
      </c>
      <c r="G113" s="52">
        <v>11043.44159585725</v>
      </c>
      <c r="H113" s="52">
        <v>72005.128877723211</v>
      </c>
      <c r="I113" s="52">
        <f t="shared" si="16"/>
        <v>83048.570473580461</v>
      </c>
      <c r="J113" s="52">
        <v>12942.488985120304</v>
      </c>
      <c r="K113" s="52">
        <v>46618.121443255201</v>
      </c>
      <c r="L113" s="52">
        <f t="shared" si="17"/>
        <v>59560.610428375505</v>
      </c>
      <c r="M113" s="52">
        <v>8918.0249534227714</v>
      </c>
      <c r="N113" s="52">
        <v>4431.9754172941066</v>
      </c>
      <c r="O113" s="52">
        <f t="shared" si="18"/>
        <v>13350.000370716878</v>
      </c>
      <c r="P113" s="52">
        <v>10461.522071737989</v>
      </c>
      <c r="Q113" s="52">
        <v>48475.58440202794</v>
      </c>
      <c r="R113" s="52">
        <f t="shared" si="19"/>
        <v>58937.106473765933</v>
      </c>
      <c r="S113" s="52">
        <v>298.6664981949458</v>
      </c>
      <c r="T113" s="52">
        <v>24476.14995788036</v>
      </c>
      <c r="U113" s="52">
        <f t="shared" si="20"/>
        <v>24774.816456075307</v>
      </c>
      <c r="V113" s="52">
        <v>1196.9388372639344</v>
      </c>
      <c r="W113" s="52">
        <v>31849.325214819812</v>
      </c>
      <c r="X113" s="52">
        <f t="shared" si="21"/>
        <v>33046.264052083745</v>
      </c>
      <c r="Y113" s="52">
        <v>12430.67335255778</v>
      </c>
      <c r="Z113" s="52">
        <v>155080.01088946039</v>
      </c>
      <c r="AA113" s="52">
        <f t="shared" si="22"/>
        <v>167510.68424201818</v>
      </c>
      <c r="AB113" s="52">
        <v>17152.471217141076</v>
      </c>
      <c r="AC113" s="52">
        <v>116406.47144129567</v>
      </c>
      <c r="AD113" s="52">
        <f t="shared" si="23"/>
        <v>133558.94265843675</v>
      </c>
    </row>
    <row r="114" spans="2:30">
      <c r="B114" s="88" t="s">
        <v>219</v>
      </c>
      <c r="C114" s="91">
        <f t="shared" si="12"/>
        <v>61992.594945841782</v>
      </c>
      <c r="D114" s="91">
        <f t="shared" si="13"/>
        <v>342172.89106176893</v>
      </c>
      <c r="E114" s="93">
        <f t="shared" si="14"/>
        <v>-280180.29611592717</v>
      </c>
      <c r="F114" s="91">
        <f t="shared" si="15"/>
        <v>404165.48600761069</v>
      </c>
      <c r="G114" s="52">
        <v>11445.233533825183</v>
      </c>
      <c r="H114" s="52">
        <v>40115.369710612831</v>
      </c>
      <c r="I114" s="52">
        <f t="shared" si="16"/>
        <v>51560.603244438011</v>
      </c>
      <c r="J114" s="52">
        <v>7508.4022585970661</v>
      </c>
      <c r="K114" s="52">
        <v>39469.508132582363</v>
      </c>
      <c r="L114" s="52">
        <f t="shared" si="17"/>
        <v>46977.91039117943</v>
      </c>
      <c r="M114" s="52">
        <v>4483.6183008650305</v>
      </c>
      <c r="N114" s="52">
        <v>1137.6981958436327</v>
      </c>
      <c r="O114" s="52">
        <f t="shared" si="18"/>
        <v>5621.3164967086632</v>
      </c>
      <c r="P114" s="52">
        <v>5899.3129153320378</v>
      </c>
      <c r="Q114" s="52">
        <v>20920.986587763069</v>
      </c>
      <c r="R114" s="52">
        <f t="shared" si="19"/>
        <v>26820.299503095106</v>
      </c>
      <c r="S114" s="52">
        <v>385.42848920863304</v>
      </c>
      <c r="T114" s="52">
        <v>13526.307017534315</v>
      </c>
      <c r="U114" s="52">
        <f t="shared" si="20"/>
        <v>13911.735506742947</v>
      </c>
      <c r="V114" s="52">
        <v>665.88932325490941</v>
      </c>
      <c r="W114" s="52">
        <v>24763.810215343525</v>
      </c>
      <c r="X114" s="52">
        <f t="shared" si="21"/>
        <v>25429.699538598434</v>
      </c>
      <c r="Y114" s="52">
        <v>15048.141498445997</v>
      </c>
      <c r="Z114" s="52">
        <v>74496.339001987202</v>
      </c>
      <c r="AA114" s="52">
        <f t="shared" si="22"/>
        <v>89544.480500433201</v>
      </c>
      <c r="AB114" s="52">
        <v>16556.568626312925</v>
      </c>
      <c r="AC114" s="52">
        <v>127742.87220010196</v>
      </c>
      <c r="AD114" s="52">
        <f t="shared" si="23"/>
        <v>144299.44082641488</v>
      </c>
    </row>
    <row r="115" spans="2:30">
      <c r="B115" s="88" t="s">
        <v>220</v>
      </c>
      <c r="C115" s="91">
        <f t="shared" si="12"/>
        <v>73882.563557509289</v>
      </c>
      <c r="D115" s="91">
        <f t="shared" si="13"/>
        <v>313305.19970233075</v>
      </c>
      <c r="E115" s="93">
        <f t="shared" si="14"/>
        <v>-239422.63614482147</v>
      </c>
      <c r="F115" s="91">
        <f t="shared" si="15"/>
        <v>387187.76325983997</v>
      </c>
      <c r="G115" s="52">
        <v>11619.635374014406</v>
      </c>
      <c r="H115" s="52">
        <v>62063.757301537065</v>
      </c>
      <c r="I115" s="52">
        <f t="shared" si="16"/>
        <v>73683.392675551469</v>
      </c>
      <c r="J115" s="52">
        <v>11177.627392259858</v>
      </c>
      <c r="K115" s="52">
        <v>27259.66967932674</v>
      </c>
      <c r="L115" s="52">
        <f t="shared" si="17"/>
        <v>38437.297071586596</v>
      </c>
      <c r="M115" s="52">
        <v>5377.0337964954851</v>
      </c>
      <c r="N115" s="52">
        <v>3288.0561791140035</v>
      </c>
      <c r="O115" s="52">
        <f t="shared" si="18"/>
        <v>8665.0899756094877</v>
      </c>
      <c r="P115" s="52">
        <v>6285.1961998408797</v>
      </c>
      <c r="Q115" s="52">
        <v>28024.888333434566</v>
      </c>
      <c r="R115" s="52">
        <f t="shared" si="19"/>
        <v>34310.084533275447</v>
      </c>
      <c r="S115" s="52">
        <v>280.18667935324811</v>
      </c>
      <c r="T115" s="52">
        <v>11020.13271775767</v>
      </c>
      <c r="U115" s="52">
        <f t="shared" si="20"/>
        <v>11300.319397110918</v>
      </c>
      <c r="V115" s="52">
        <v>1547.9777824368878</v>
      </c>
      <c r="W115" s="52">
        <v>24095.892584722016</v>
      </c>
      <c r="X115" s="52">
        <f t="shared" si="21"/>
        <v>25643.870367158903</v>
      </c>
      <c r="Y115" s="52">
        <v>19078.690249649964</v>
      </c>
      <c r="Z115" s="52">
        <v>83987.188538320741</v>
      </c>
      <c r="AA115" s="52">
        <f t="shared" si="22"/>
        <v>103065.87878797071</v>
      </c>
      <c r="AB115" s="52">
        <v>18516.21608345857</v>
      </c>
      <c r="AC115" s="52">
        <v>73565.614368117909</v>
      </c>
      <c r="AD115" s="52">
        <f t="shared" si="23"/>
        <v>92081.830451576476</v>
      </c>
    </row>
    <row r="116" spans="2:30">
      <c r="B116" s="88" t="s">
        <v>221</v>
      </c>
      <c r="C116" s="91">
        <f t="shared" si="12"/>
        <v>81964.130780149368</v>
      </c>
      <c r="D116" s="91">
        <f t="shared" si="13"/>
        <v>368421.54222019494</v>
      </c>
      <c r="E116" s="93">
        <f t="shared" si="14"/>
        <v>-286457.41144004557</v>
      </c>
      <c r="F116" s="91">
        <f t="shared" si="15"/>
        <v>450385.67300034431</v>
      </c>
      <c r="G116" s="52">
        <v>12050.862205349131</v>
      </c>
      <c r="H116" s="52">
        <v>89200.469258723751</v>
      </c>
      <c r="I116" s="52">
        <f t="shared" si="16"/>
        <v>101251.33146407288</v>
      </c>
      <c r="J116" s="52">
        <v>14380.491489933987</v>
      </c>
      <c r="K116" s="52">
        <v>30200.067726809735</v>
      </c>
      <c r="L116" s="52">
        <f t="shared" si="17"/>
        <v>44580.559216743721</v>
      </c>
      <c r="M116" s="52">
        <v>9808.5221844106418</v>
      </c>
      <c r="N116" s="52">
        <v>4039.5422283314097</v>
      </c>
      <c r="O116" s="52">
        <f t="shared" si="18"/>
        <v>13848.064412742051</v>
      </c>
      <c r="P116" s="52">
        <v>4043.6683441655105</v>
      </c>
      <c r="Q116" s="52">
        <v>40526.177979236352</v>
      </c>
      <c r="R116" s="52">
        <f t="shared" si="19"/>
        <v>44569.846323401864</v>
      </c>
      <c r="S116" s="52">
        <v>396.51629079578345</v>
      </c>
      <c r="T116" s="52">
        <v>8798.0536861586006</v>
      </c>
      <c r="U116" s="52">
        <f t="shared" si="20"/>
        <v>9194.5699769543844</v>
      </c>
      <c r="V116" s="52">
        <v>1313.5407520169545</v>
      </c>
      <c r="W116" s="52">
        <v>27903.515832148121</v>
      </c>
      <c r="X116" s="52">
        <f t="shared" si="21"/>
        <v>29217.056584165075</v>
      </c>
      <c r="Y116" s="52">
        <v>18927.755087987247</v>
      </c>
      <c r="Z116" s="52">
        <v>103397.36659059986</v>
      </c>
      <c r="AA116" s="52">
        <f t="shared" si="22"/>
        <v>122325.12167858711</v>
      </c>
      <c r="AB116" s="52">
        <v>21042.774425490101</v>
      </c>
      <c r="AC116" s="52">
        <v>64356.34891818717</v>
      </c>
      <c r="AD116" s="52">
        <f t="shared" si="23"/>
        <v>85399.123343677275</v>
      </c>
    </row>
    <row r="117" spans="2:30">
      <c r="B117" s="88" t="s">
        <v>222</v>
      </c>
      <c r="C117" s="91">
        <f t="shared" si="12"/>
        <v>90575.383968125214</v>
      </c>
      <c r="D117" s="91">
        <f t="shared" si="13"/>
        <v>324331.61976145383</v>
      </c>
      <c r="E117" s="93">
        <f t="shared" si="14"/>
        <v>-233756.23579332861</v>
      </c>
      <c r="F117" s="91">
        <f t="shared" si="15"/>
        <v>414907.00372957904</v>
      </c>
      <c r="G117" s="52">
        <v>26615.211757460042</v>
      </c>
      <c r="H117" s="52">
        <v>55973.987868987191</v>
      </c>
      <c r="I117" s="52">
        <f t="shared" si="16"/>
        <v>82589.199626447225</v>
      </c>
      <c r="J117" s="52">
        <v>13150.280356326592</v>
      </c>
      <c r="K117" s="52">
        <v>31957.53726571998</v>
      </c>
      <c r="L117" s="52">
        <f t="shared" si="17"/>
        <v>45107.817622046568</v>
      </c>
      <c r="M117" s="52">
        <v>5025.8431402193501</v>
      </c>
      <c r="N117" s="52">
        <v>3937.7831257596054</v>
      </c>
      <c r="O117" s="52">
        <f t="shared" si="18"/>
        <v>8963.6262659789554</v>
      </c>
      <c r="P117" s="52">
        <v>5704.5707040723673</v>
      </c>
      <c r="Q117" s="52">
        <v>33932.936270266131</v>
      </c>
      <c r="R117" s="52">
        <f t="shared" si="19"/>
        <v>39637.506974338496</v>
      </c>
      <c r="S117" s="52">
        <v>386.10487866960386</v>
      </c>
      <c r="T117" s="52">
        <v>10260.207989163535</v>
      </c>
      <c r="U117" s="52">
        <f t="shared" si="20"/>
        <v>10646.31286783314</v>
      </c>
      <c r="V117" s="52">
        <v>1051.3488799576091</v>
      </c>
      <c r="W117" s="52">
        <v>19551.091509623573</v>
      </c>
      <c r="X117" s="52">
        <f t="shared" si="21"/>
        <v>20602.440389581181</v>
      </c>
      <c r="Y117" s="52">
        <v>23140.733607913997</v>
      </c>
      <c r="Z117" s="52">
        <v>107871.90746406413</v>
      </c>
      <c r="AA117" s="52">
        <f t="shared" si="22"/>
        <v>131012.64107197813</v>
      </c>
      <c r="AB117" s="52">
        <v>15501.290643505654</v>
      </c>
      <c r="AC117" s="52">
        <v>60846.168267869703</v>
      </c>
      <c r="AD117" s="52">
        <f t="shared" si="23"/>
        <v>76347.458911375361</v>
      </c>
    </row>
    <row r="118" spans="2:30">
      <c r="B118" s="88" t="s">
        <v>223</v>
      </c>
      <c r="C118" s="91">
        <f t="shared" si="12"/>
        <v>98333.75855210716</v>
      </c>
      <c r="D118" s="91">
        <f t="shared" si="13"/>
        <v>325013.79627178016</v>
      </c>
      <c r="E118" s="93">
        <f t="shared" si="14"/>
        <v>-226680.03771967301</v>
      </c>
      <c r="F118" s="91">
        <f t="shared" si="15"/>
        <v>423347.5548238873</v>
      </c>
      <c r="G118" s="52">
        <v>29295.267152676221</v>
      </c>
      <c r="H118" s="52">
        <v>56317.580867952085</v>
      </c>
      <c r="I118" s="52">
        <f t="shared" si="16"/>
        <v>85612.848020628298</v>
      </c>
      <c r="J118" s="52">
        <v>13736.720918237543</v>
      </c>
      <c r="K118" s="52">
        <v>27069.862247181554</v>
      </c>
      <c r="L118" s="52">
        <f t="shared" si="17"/>
        <v>40806.583165419099</v>
      </c>
      <c r="M118" s="52">
        <v>4348.2428602781001</v>
      </c>
      <c r="N118" s="52">
        <v>4990.6985593946774</v>
      </c>
      <c r="O118" s="52">
        <f t="shared" si="18"/>
        <v>9338.9414196727776</v>
      </c>
      <c r="P118" s="52">
        <v>9061.0861820740483</v>
      </c>
      <c r="Q118" s="52">
        <v>31202.588293353623</v>
      </c>
      <c r="R118" s="52">
        <f t="shared" si="19"/>
        <v>40263.674475427673</v>
      </c>
      <c r="S118" s="52">
        <v>195.56761374633308</v>
      </c>
      <c r="T118" s="52">
        <v>11627.370003764985</v>
      </c>
      <c r="U118" s="52">
        <f t="shared" si="20"/>
        <v>11822.937617511318</v>
      </c>
      <c r="V118" s="52">
        <v>2268.7965567947167</v>
      </c>
      <c r="W118" s="52">
        <v>21360.591396708965</v>
      </c>
      <c r="X118" s="52">
        <f t="shared" si="21"/>
        <v>23629.387953503683</v>
      </c>
      <c r="Y118" s="52">
        <v>16191.299461277677</v>
      </c>
      <c r="Z118" s="52">
        <v>92490.346180349676</v>
      </c>
      <c r="AA118" s="52">
        <f t="shared" si="22"/>
        <v>108681.64564162736</v>
      </c>
      <c r="AB118" s="52">
        <v>23236.777807022518</v>
      </c>
      <c r="AC118" s="52">
        <v>79954.75872307457</v>
      </c>
      <c r="AD118" s="52">
        <f t="shared" si="23"/>
        <v>103191.53653009709</v>
      </c>
    </row>
    <row r="119" spans="2:30">
      <c r="B119" s="88" t="s">
        <v>224</v>
      </c>
      <c r="C119" s="91">
        <f t="shared" si="12"/>
        <v>106636.93834945484</v>
      </c>
      <c r="D119" s="91">
        <f t="shared" si="13"/>
        <v>388587.94328075228</v>
      </c>
      <c r="E119" s="93">
        <f t="shared" si="14"/>
        <v>-281951.00493129744</v>
      </c>
      <c r="F119" s="91">
        <f t="shared" si="15"/>
        <v>495224.88163020712</v>
      </c>
      <c r="G119" s="52">
        <v>29051.844682343562</v>
      </c>
      <c r="H119" s="52">
        <v>73611.263741427363</v>
      </c>
      <c r="I119" s="52">
        <f t="shared" si="16"/>
        <v>102663.10842377093</v>
      </c>
      <c r="J119" s="52">
        <v>15990.665834111267</v>
      </c>
      <c r="K119" s="52">
        <v>26224.258595788535</v>
      </c>
      <c r="L119" s="52">
        <f t="shared" si="17"/>
        <v>42214.924429899802</v>
      </c>
      <c r="M119" s="52">
        <v>7051.1900679378296</v>
      </c>
      <c r="N119" s="52">
        <v>3713.2965579864895</v>
      </c>
      <c r="O119" s="52">
        <f t="shared" si="18"/>
        <v>10764.486625924319</v>
      </c>
      <c r="P119" s="52">
        <v>6223.695613988898</v>
      </c>
      <c r="Q119" s="52">
        <v>42550.563100730826</v>
      </c>
      <c r="R119" s="52">
        <f t="shared" si="19"/>
        <v>48774.258714719726</v>
      </c>
      <c r="S119" s="52">
        <v>101.3593958370011</v>
      </c>
      <c r="T119" s="52">
        <v>9695.8166920872463</v>
      </c>
      <c r="U119" s="52">
        <f t="shared" si="20"/>
        <v>9797.1760879242465</v>
      </c>
      <c r="V119" s="52">
        <v>3477.3910077546188</v>
      </c>
      <c r="W119" s="52">
        <v>23071.711533959329</v>
      </c>
      <c r="X119" s="52">
        <f t="shared" si="21"/>
        <v>26549.102541713946</v>
      </c>
      <c r="Y119" s="52">
        <v>19724.301568674295</v>
      </c>
      <c r="Z119" s="52">
        <v>103599.68422221688</v>
      </c>
      <c r="AA119" s="52">
        <f t="shared" si="22"/>
        <v>123323.98579089117</v>
      </c>
      <c r="AB119" s="52">
        <v>25016.490178807362</v>
      </c>
      <c r="AC119" s="52">
        <v>106121.34883655561</v>
      </c>
      <c r="AD119" s="52">
        <f t="shared" si="23"/>
        <v>131137.83901536296</v>
      </c>
    </row>
    <row r="120" spans="2:30">
      <c r="B120" s="88" t="s">
        <v>225</v>
      </c>
      <c r="C120" s="91">
        <f t="shared" si="12"/>
        <v>102008.49828932744</v>
      </c>
      <c r="D120" s="91">
        <f t="shared" si="13"/>
        <v>396599.10628700769</v>
      </c>
      <c r="E120" s="93">
        <f t="shared" si="14"/>
        <v>-294590.60799768026</v>
      </c>
      <c r="F120" s="91">
        <f t="shared" si="15"/>
        <v>498607.60457633511</v>
      </c>
      <c r="G120" s="52">
        <v>23044.88646629297</v>
      </c>
      <c r="H120" s="52">
        <v>69092.148900888918</v>
      </c>
      <c r="I120" s="52">
        <f t="shared" si="16"/>
        <v>92137.035367181888</v>
      </c>
      <c r="J120" s="52">
        <v>14606.519024633826</v>
      </c>
      <c r="K120" s="52">
        <v>30232.585906568554</v>
      </c>
      <c r="L120" s="52">
        <f t="shared" si="17"/>
        <v>44839.104931202382</v>
      </c>
      <c r="M120" s="52">
        <v>11047.690989142548</v>
      </c>
      <c r="N120" s="52">
        <v>3359.0665682453082</v>
      </c>
      <c r="O120" s="52">
        <f t="shared" si="18"/>
        <v>14406.757557387857</v>
      </c>
      <c r="P120" s="52">
        <v>6244.6655732928548</v>
      </c>
      <c r="Q120" s="52">
        <v>34377.812013266419</v>
      </c>
      <c r="R120" s="52">
        <f t="shared" si="19"/>
        <v>40622.477586559275</v>
      </c>
      <c r="S120" s="52">
        <v>150.73292157955041</v>
      </c>
      <c r="T120" s="52">
        <v>12017.426651986076</v>
      </c>
      <c r="U120" s="52">
        <f t="shared" si="20"/>
        <v>12168.159573565626</v>
      </c>
      <c r="V120" s="52">
        <v>4197.2650864974448</v>
      </c>
      <c r="W120" s="52">
        <v>15895.2325439163</v>
      </c>
      <c r="X120" s="52">
        <f t="shared" si="21"/>
        <v>20092.497630413745</v>
      </c>
      <c r="Y120" s="52">
        <v>14420.89217045771</v>
      </c>
      <c r="Z120" s="52">
        <v>158867.8714398634</v>
      </c>
      <c r="AA120" s="52">
        <f t="shared" si="22"/>
        <v>173288.76361032113</v>
      </c>
      <c r="AB120" s="52">
        <v>28295.84605743055</v>
      </c>
      <c r="AC120" s="52">
        <v>72756.962262272718</v>
      </c>
      <c r="AD120" s="52">
        <f t="shared" si="23"/>
        <v>101052.80831970327</v>
      </c>
    </row>
    <row r="121" spans="2:30">
      <c r="B121" s="88" t="s">
        <v>226</v>
      </c>
      <c r="C121" s="91">
        <f t="shared" si="12"/>
        <v>112226.51138012478</v>
      </c>
      <c r="D121" s="91">
        <f t="shared" si="13"/>
        <v>369105.38976361987</v>
      </c>
      <c r="E121" s="93">
        <f t="shared" si="14"/>
        <v>-256878.87838349509</v>
      </c>
      <c r="F121" s="91">
        <f t="shared" si="15"/>
        <v>481331.9011437447</v>
      </c>
      <c r="G121" s="52">
        <v>20950.069075545834</v>
      </c>
      <c r="H121" s="52">
        <v>63782.18794671943</v>
      </c>
      <c r="I121" s="52">
        <f t="shared" si="16"/>
        <v>84732.257022265258</v>
      </c>
      <c r="J121" s="52">
        <v>28948.501894604906</v>
      </c>
      <c r="K121" s="52">
        <v>33552.567315725297</v>
      </c>
      <c r="L121" s="52">
        <f t="shared" si="17"/>
        <v>62501.069210330199</v>
      </c>
      <c r="M121" s="52">
        <v>7540.5133762355981</v>
      </c>
      <c r="N121" s="52">
        <v>2905.7200917428249</v>
      </c>
      <c r="O121" s="52">
        <f t="shared" si="18"/>
        <v>10446.233467978424</v>
      </c>
      <c r="P121" s="52">
        <v>4171.6149989623236</v>
      </c>
      <c r="Q121" s="52">
        <v>33296.694779745325</v>
      </c>
      <c r="R121" s="52">
        <f t="shared" si="19"/>
        <v>37468.309778707648</v>
      </c>
      <c r="S121" s="52">
        <v>937.50916758936887</v>
      </c>
      <c r="T121" s="52">
        <v>14744.444569466063</v>
      </c>
      <c r="U121" s="52">
        <f t="shared" si="20"/>
        <v>15681.953737055432</v>
      </c>
      <c r="V121" s="52">
        <v>2275.7507823164142</v>
      </c>
      <c r="W121" s="52">
        <v>22019.155905710348</v>
      </c>
      <c r="X121" s="52">
        <f t="shared" si="21"/>
        <v>24294.906688026764</v>
      </c>
      <c r="Y121" s="52">
        <v>21445.207413345495</v>
      </c>
      <c r="Z121" s="52">
        <v>115332.42383315433</v>
      </c>
      <c r="AA121" s="52">
        <f t="shared" si="22"/>
        <v>136777.63124649983</v>
      </c>
      <c r="AB121" s="52">
        <v>25957.344671524836</v>
      </c>
      <c r="AC121" s="52">
        <v>83472.195321356267</v>
      </c>
      <c r="AD121" s="52">
        <f t="shared" si="23"/>
        <v>109429.53999288109</v>
      </c>
    </row>
    <row r="122" spans="2:30">
      <c r="B122" s="88" t="s">
        <v>227</v>
      </c>
      <c r="C122" s="91">
        <f t="shared" si="12"/>
        <v>92627.174610629372</v>
      </c>
      <c r="D122" s="91">
        <f t="shared" si="13"/>
        <v>383616.97183624865</v>
      </c>
      <c r="E122" s="93">
        <f t="shared" si="14"/>
        <v>-290989.79722561926</v>
      </c>
      <c r="F122" s="91">
        <f t="shared" si="15"/>
        <v>476244.14644687803</v>
      </c>
      <c r="G122" s="52">
        <v>13898.887961686072</v>
      </c>
      <c r="H122" s="52">
        <v>70239.212004708694</v>
      </c>
      <c r="I122" s="52">
        <f t="shared" si="16"/>
        <v>84138.099966394773</v>
      </c>
      <c r="J122" s="52">
        <v>13673.867671722555</v>
      </c>
      <c r="K122" s="52">
        <v>35508.344172882258</v>
      </c>
      <c r="L122" s="52">
        <f t="shared" si="17"/>
        <v>49182.211844604812</v>
      </c>
      <c r="M122" s="52">
        <v>6878.7039627425074</v>
      </c>
      <c r="N122" s="52">
        <v>2716.5808786180933</v>
      </c>
      <c r="O122" s="52">
        <f t="shared" si="18"/>
        <v>9595.2848413606007</v>
      </c>
      <c r="P122" s="52">
        <v>3917.33176861434</v>
      </c>
      <c r="Q122" s="52">
        <v>34976.050979873675</v>
      </c>
      <c r="R122" s="52">
        <f t="shared" si="19"/>
        <v>38893.382748488017</v>
      </c>
      <c r="S122" s="52">
        <v>1488.3877622465609</v>
      </c>
      <c r="T122" s="52">
        <v>18087.033918028559</v>
      </c>
      <c r="U122" s="52">
        <f t="shared" si="20"/>
        <v>19575.421680275122</v>
      </c>
      <c r="V122" s="52">
        <v>824.13890742634032</v>
      </c>
      <c r="W122" s="52">
        <v>22894.76400316013</v>
      </c>
      <c r="X122" s="52">
        <f t="shared" si="21"/>
        <v>23718.902910586468</v>
      </c>
      <c r="Y122" s="52">
        <v>23129.864248135367</v>
      </c>
      <c r="Z122" s="52">
        <v>116710.06497635794</v>
      </c>
      <c r="AA122" s="52">
        <f t="shared" si="22"/>
        <v>139839.9292244933</v>
      </c>
      <c r="AB122" s="52">
        <v>28815.992328055625</v>
      </c>
      <c r="AC122" s="52">
        <v>82484.920902619298</v>
      </c>
      <c r="AD122" s="52">
        <f t="shared" si="23"/>
        <v>111300.91323067492</v>
      </c>
    </row>
    <row r="123" spans="2:30">
      <c r="B123" s="88" t="s">
        <v>228</v>
      </c>
      <c r="C123" s="91">
        <f t="shared" si="12"/>
        <v>103821.90555385285</v>
      </c>
      <c r="D123" s="91">
        <f t="shared" si="13"/>
        <v>424156.1433915915</v>
      </c>
      <c r="E123" s="93">
        <f t="shared" si="14"/>
        <v>-320334.23783773865</v>
      </c>
      <c r="F123" s="91">
        <f t="shared" si="15"/>
        <v>527978.0489454444</v>
      </c>
      <c r="G123" s="52">
        <v>16484.207199206565</v>
      </c>
      <c r="H123" s="52">
        <v>66752.817830356624</v>
      </c>
      <c r="I123" s="52">
        <f t="shared" si="16"/>
        <v>83237.025029563185</v>
      </c>
      <c r="J123" s="52">
        <v>10797.108333273492</v>
      </c>
      <c r="K123" s="52">
        <v>41195.033363209513</v>
      </c>
      <c r="L123" s="52">
        <f t="shared" si="17"/>
        <v>51992.141696483006</v>
      </c>
      <c r="M123" s="52">
        <v>7142.7149142121452</v>
      </c>
      <c r="N123" s="52">
        <v>3346.5765075872023</v>
      </c>
      <c r="O123" s="52">
        <f t="shared" si="18"/>
        <v>10489.291421799348</v>
      </c>
      <c r="P123" s="52">
        <v>6568.5126926857138</v>
      </c>
      <c r="Q123" s="52">
        <v>39362.414854494011</v>
      </c>
      <c r="R123" s="52">
        <f t="shared" si="19"/>
        <v>45930.927547179723</v>
      </c>
      <c r="S123" s="52">
        <v>405.06862580472432</v>
      </c>
      <c r="T123" s="52">
        <v>19050.924805430968</v>
      </c>
      <c r="U123" s="52">
        <f t="shared" si="20"/>
        <v>19455.993431235693</v>
      </c>
      <c r="V123" s="52">
        <v>1977.0566451114087</v>
      </c>
      <c r="W123" s="52">
        <v>27929.433777431474</v>
      </c>
      <c r="X123" s="52">
        <f t="shared" si="21"/>
        <v>29906.490422542884</v>
      </c>
      <c r="Y123" s="52">
        <v>26045.632559353977</v>
      </c>
      <c r="Z123" s="52">
        <v>119252.10256157971</v>
      </c>
      <c r="AA123" s="52">
        <f t="shared" si="22"/>
        <v>145297.73512093368</v>
      </c>
      <c r="AB123" s="52">
        <v>34401.604584204833</v>
      </c>
      <c r="AC123" s="52">
        <v>107266.83969150198</v>
      </c>
      <c r="AD123" s="52">
        <f t="shared" si="23"/>
        <v>141668.44427570683</v>
      </c>
    </row>
    <row r="124" spans="2:30">
      <c r="B124" s="88" t="s">
        <v>229</v>
      </c>
      <c r="C124" s="91">
        <f t="shared" si="12"/>
        <v>97243.450736264494</v>
      </c>
      <c r="D124" s="91">
        <f t="shared" si="13"/>
        <v>392445.74972464796</v>
      </c>
      <c r="E124" s="93">
        <f t="shared" si="14"/>
        <v>-295202.2989883835</v>
      </c>
      <c r="F124" s="91">
        <f t="shared" si="15"/>
        <v>489689.20046091243</v>
      </c>
      <c r="G124" s="52">
        <v>16494.439542211992</v>
      </c>
      <c r="H124" s="52">
        <v>69444.096890939007</v>
      </c>
      <c r="I124" s="52">
        <f t="shared" si="16"/>
        <v>85938.536433150992</v>
      </c>
      <c r="J124" s="52">
        <v>8574.2708201129917</v>
      </c>
      <c r="K124" s="52">
        <v>36524.901310653637</v>
      </c>
      <c r="L124" s="52">
        <f t="shared" si="17"/>
        <v>45099.17213076663</v>
      </c>
      <c r="M124" s="52">
        <v>7560.0601628360891</v>
      </c>
      <c r="N124" s="52">
        <v>3619.2649646586065</v>
      </c>
      <c r="O124" s="52">
        <f t="shared" si="18"/>
        <v>11179.325127494696</v>
      </c>
      <c r="P124" s="52">
        <v>7312.401249259201</v>
      </c>
      <c r="Q124" s="52">
        <v>36316.047499060704</v>
      </c>
      <c r="R124" s="52">
        <f t="shared" si="19"/>
        <v>43628.448748319905</v>
      </c>
      <c r="S124" s="52">
        <v>773.53821460483255</v>
      </c>
      <c r="T124" s="52">
        <v>15010.632605274683</v>
      </c>
      <c r="U124" s="52">
        <f t="shared" si="20"/>
        <v>15784.170819879515</v>
      </c>
      <c r="V124" s="52">
        <v>665.59358219708474</v>
      </c>
      <c r="W124" s="52">
        <v>31050.835371716938</v>
      </c>
      <c r="X124" s="52">
        <f t="shared" si="21"/>
        <v>31716.428953914023</v>
      </c>
      <c r="Y124" s="52">
        <v>21514.000485560544</v>
      </c>
      <c r="Z124" s="52">
        <v>119324.69977877966</v>
      </c>
      <c r="AA124" s="52">
        <f t="shared" si="22"/>
        <v>140838.70026434021</v>
      </c>
      <c r="AB124" s="52">
        <v>34349.146679481753</v>
      </c>
      <c r="AC124" s="52">
        <v>81155.271303564732</v>
      </c>
      <c r="AD124" s="52">
        <f t="shared" si="23"/>
        <v>115504.41798304649</v>
      </c>
    </row>
    <row r="125" spans="2:30">
      <c r="B125" s="88" t="s">
        <v>230</v>
      </c>
      <c r="C125" s="91">
        <f t="shared" si="12"/>
        <v>112309.4892215662</v>
      </c>
      <c r="D125" s="91">
        <f t="shared" si="13"/>
        <v>472487.7139613934</v>
      </c>
      <c r="E125" s="93">
        <f t="shared" si="14"/>
        <v>-360178.22473982722</v>
      </c>
      <c r="F125" s="91">
        <f t="shared" si="15"/>
        <v>584797.20318295958</v>
      </c>
      <c r="G125" s="52">
        <v>14818.11651063637</v>
      </c>
      <c r="H125" s="52">
        <v>71292.235496341062</v>
      </c>
      <c r="I125" s="52">
        <f t="shared" si="16"/>
        <v>86110.352006977424</v>
      </c>
      <c r="J125" s="52">
        <v>13089.379747615481</v>
      </c>
      <c r="K125" s="52">
        <v>50982.012983946988</v>
      </c>
      <c r="L125" s="52">
        <f t="shared" si="17"/>
        <v>64071.392731562468</v>
      </c>
      <c r="M125" s="52">
        <v>12677.534301812131</v>
      </c>
      <c r="N125" s="52">
        <v>4823.6428757015001</v>
      </c>
      <c r="O125" s="52">
        <f t="shared" si="18"/>
        <v>17501.177177513629</v>
      </c>
      <c r="P125" s="52">
        <v>18522.963976057748</v>
      </c>
      <c r="Q125" s="52">
        <v>45750.799716365691</v>
      </c>
      <c r="R125" s="52">
        <f t="shared" si="19"/>
        <v>64273.763692423439</v>
      </c>
      <c r="S125" s="52">
        <v>465.14894965094817</v>
      </c>
      <c r="T125" s="52">
        <v>30906.512016516303</v>
      </c>
      <c r="U125" s="52">
        <f t="shared" si="20"/>
        <v>31371.660966167252</v>
      </c>
      <c r="V125" s="52">
        <v>881.42331395290364</v>
      </c>
      <c r="W125" s="52">
        <v>31071.63543929741</v>
      </c>
      <c r="X125" s="52">
        <f t="shared" si="21"/>
        <v>31953.058753250312</v>
      </c>
      <c r="Y125" s="52">
        <v>19049.043856162618</v>
      </c>
      <c r="Z125" s="52">
        <v>145557.78291362204</v>
      </c>
      <c r="AA125" s="52">
        <f t="shared" si="22"/>
        <v>164606.82676978465</v>
      </c>
      <c r="AB125" s="52">
        <v>32805.878565677995</v>
      </c>
      <c r="AC125" s="52">
        <v>92103.092519602462</v>
      </c>
      <c r="AD125" s="52">
        <f t="shared" si="23"/>
        <v>124908.97108528046</v>
      </c>
    </row>
    <row r="126" spans="2:30">
      <c r="B126" s="88" t="s">
        <v>231</v>
      </c>
      <c r="C126" s="91">
        <f t="shared" si="12"/>
        <v>106064.49212231077</v>
      </c>
      <c r="D126" s="91">
        <f t="shared" si="13"/>
        <v>293895.43250729062</v>
      </c>
      <c r="E126" s="93">
        <f t="shared" si="14"/>
        <v>-187830.94038497985</v>
      </c>
      <c r="F126" s="91">
        <f t="shared" si="15"/>
        <v>399959.92462960142</v>
      </c>
      <c r="G126" s="52">
        <v>16253.185874076105</v>
      </c>
      <c r="H126" s="52">
        <v>37909.285467658512</v>
      </c>
      <c r="I126" s="52">
        <f t="shared" si="16"/>
        <v>54162.471341734621</v>
      </c>
      <c r="J126" s="52">
        <v>14875.609323858916</v>
      </c>
      <c r="K126" s="52">
        <v>33360.532035875483</v>
      </c>
      <c r="L126" s="52">
        <f t="shared" si="17"/>
        <v>48236.1413597344</v>
      </c>
      <c r="M126" s="52">
        <v>11239.760771774507</v>
      </c>
      <c r="N126" s="52">
        <v>1566.3049487454155</v>
      </c>
      <c r="O126" s="52">
        <f t="shared" si="18"/>
        <v>12806.065720519922</v>
      </c>
      <c r="P126" s="52">
        <v>4477.0884867250588</v>
      </c>
      <c r="Q126" s="52">
        <v>26589.537684522849</v>
      </c>
      <c r="R126" s="52">
        <f t="shared" si="19"/>
        <v>31066.62617124791</v>
      </c>
      <c r="S126" s="52">
        <v>1169.5357286336155</v>
      </c>
      <c r="T126" s="52">
        <v>22414.890940304391</v>
      </c>
      <c r="U126" s="52">
        <f t="shared" si="20"/>
        <v>23584.426668938006</v>
      </c>
      <c r="V126" s="52">
        <v>453.95449562779726</v>
      </c>
      <c r="W126" s="52">
        <v>21419.125289560394</v>
      </c>
      <c r="X126" s="52">
        <f t="shared" si="21"/>
        <v>21873.079785188191</v>
      </c>
      <c r="Y126" s="52">
        <v>23431.022113068509</v>
      </c>
      <c r="Z126" s="52">
        <v>73913.903031484544</v>
      </c>
      <c r="AA126" s="52">
        <f t="shared" si="22"/>
        <v>97344.925144553054</v>
      </c>
      <c r="AB126" s="52">
        <v>34164.335328546265</v>
      </c>
      <c r="AC126" s="52">
        <v>76721.853109139047</v>
      </c>
      <c r="AD126" s="52">
        <f t="shared" si="23"/>
        <v>110886.18843768531</v>
      </c>
    </row>
    <row r="127" spans="2:30">
      <c r="B127" s="88" t="s">
        <v>232</v>
      </c>
      <c r="C127" s="91">
        <f t="shared" si="12"/>
        <v>109307.30366783449</v>
      </c>
      <c r="D127" s="91">
        <f t="shared" si="13"/>
        <v>331405.78604389902</v>
      </c>
      <c r="E127" s="93">
        <f t="shared" si="14"/>
        <v>-222098.48237606452</v>
      </c>
      <c r="F127" s="91">
        <f t="shared" si="15"/>
        <v>440713.08971173351</v>
      </c>
      <c r="G127" s="52">
        <v>17260.948775158031</v>
      </c>
      <c r="H127" s="52">
        <v>49321.452119016081</v>
      </c>
      <c r="I127" s="52">
        <f t="shared" si="16"/>
        <v>66582.400894174119</v>
      </c>
      <c r="J127" s="52">
        <v>13630.582949926851</v>
      </c>
      <c r="K127" s="52">
        <v>31738.583234419028</v>
      </c>
      <c r="L127" s="52">
        <f t="shared" si="17"/>
        <v>45369.166184345879</v>
      </c>
      <c r="M127" s="52">
        <v>8305.6032195645985</v>
      </c>
      <c r="N127" s="52">
        <v>2791.0614291934307</v>
      </c>
      <c r="O127" s="52">
        <f t="shared" si="18"/>
        <v>11096.664648758029</v>
      </c>
      <c r="P127" s="52">
        <v>6889.3455545826628</v>
      </c>
      <c r="Q127" s="52">
        <v>36309.937127844394</v>
      </c>
      <c r="R127" s="52">
        <f t="shared" si="19"/>
        <v>43199.28268242706</v>
      </c>
      <c r="S127" s="52">
        <v>1853.4486863422844</v>
      </c>
      <c r="T127" s="52">
        <v>21260.158436071575</v>
      </c>
      <c r="U127" s="52">
        <f t="shared" si="20"/>
        <v>23113.607122413858</v>
      </c>
      <c r="V127" s="52">
        <v>342.21701640263404</v>
      </c>
      <c r="W127" s="52">
        <v>24328.332148043461</v>
      </c>
      <c r="X127" s="52">
        <f t="shared" si="21"/>
        <v>24670.549164446096</v>
      </c>
      <c r="Y127" s="52">
        <v>28323.233915900866</v>
      </c>
      <c r="Z127" s="52">
        <v>85422.569482469436</v>
      </c>
      <c r="AA127" s="52">
        <f t="shared" si="22"/>
        <v>113745.80339837031</v>
      </c>
      <c r="AB127" s="52">
        <v>32701.923549956573</v>
      </c>
      <c r="AC127" s="52">
        <v>80233.692066841613</v>
      </c>
      <c r="AD127" s="52">
        <f t="shared" si="23"/>
        <v>112935.61561679818</v>
      </c>
    </row>
    <row r="128" spans="2:30">
      <c r="B128" s="88" t="s">
        <v>233</v>
      </c>
      <c r="C128" s="91">
        <f t="shared" si="12"/>
        <v>125094.21718775984</v>
      </c>
      <c r="D128" s="91">
        <f t="shared" si="13"/>
        <v>438593.88000550249</v>
      </c>
      <c r="E128" s="93">
        <f t="shared" si="14"/>
        <v>-313499.66281774268</v>
      </c>
      <c r="F128" s="91">
        <f t="shared" si="15"/>
        <v>563688.09719326231</v>
      </c>
      <c r="G128" s="52">
        <v>19273.452816384866</v>
      </c>
      <c r="H128" s="52">
        <v>71514.204204228081</v>
      </c>
      <c r="I128" s="52">
        <f t="shared" si="16"/>
        <v>90787.65702061294</v>
      </c>
      <c r="J128" s="52">
        <v>17466.955623249032</v>
      </c>
      <c r="K128" s="52">
        <v>38052.580402714098</v>
      </c>
      <c r="L128" s="52">
        <f t="shared" si="17"/>
        <v>55519.536025963127</v>
      </c>
      <c r="M128" s="52">
        <v>11940.614976208495</v>
      </c>
      <c r="N128" s="52">
        <v>4777.5271550356329</v>
      </c>
      <c r="O128" s="52">
        <f t="shared" si="18"/>
        <v>16718.142131244127</v>
      </c>
      <c r="P128" s="52">
        <v>9010.4008474172733</v>
      </c>
      <c r="Q128" s="52">
        <v>44551.907769261306</v>
      </c>
      <c r="R128" s="52">
        <f t="shared" si="19"/>
        <v>53562.30861667858</v>
      </c>
      <c r="S128" s="52">
        <v>1272.9644967707795</v>
      </c>
      <c r="T128" s="52">
        <v>23726.529535142294</v>
      </c>
      <c r="U128" s="52">
        <f t="shared" si="20"/>
        <v>24999.494031913073</v>
      </c>
      <c r="V128" s="52">
        <v>2036.3906185211481</v>
      </c>
      <c r="W128" s="52">
        <v>26133.022809727343</v>
      </c>
      <c r="X128" s="52">
        <f t="shared" si="21"/>
        <v>28169.413428248492</v>
      </c>
      <c r="Y128" s="52">
        <v>32360.785849102449</v>
      </c>
      <c r="Z128" s="52">
        <v>122665.59242185431</v>
      </c>
      <c r="AA128" s="52">
        <f t="shared" si="22"/>
        <v>155026.37827095675</v>
      </c>
      <c r="AB128" s="52">
        <v>31732.651960105792</v>
      </c>
      <c r="AC128" s="52">
        <v>107172.51570753938</v>
      </c>
      <c r="AD128" s="52">
        <f t="shared" si="23"/>
        <v>138905.16766764518</v>
      </c>
    </row>
    <row r="129" spans="2:30">
      <c r="B129" s="88" t="s">
        <v>234</v>
      </c>
      <c r="C129" s="91">
        <f t="shared" si="12"/>
        <v>126732.82572641614</v>
      </c>
      <c r="D129" s="91">
        <f t="shared" si="13"/>
        <v>391466.3770313721</v>
      </c>
      <c r="E129" s="93">
        <f t="shared" si="14"/>
        <v>-264733.55130495597</v>
      </c>
      <c r="F129" s="91">
        <f t="shared" si="15"/>
        <v>518199.20275778824</v>
      </c>
      <c r="G129" s="52">
        <v>22738.45722863248</v>
      </c>
      <c r="H129" s="52">
        <v>62324.348604064275</v>
      </c>
      <c r="I129" s="52">
        <f t="shared" si="16"/>
        <v>85062.805832696758</v>
      </c>
      <c r="J129" s="52">
        <v>16794.347483531717</v>
      </c>
      <c r="K129" s="52">
        <v>36502.860556510284</v>
      </c>
      <c r="L129" s="52">
        <f t="shared" si="17"/>
        <v>53297.208040042002</v>
      </c>
      <c r="M129" s="52">
        <v>10983.544291995921</v>
      </c>
      <c r="N129" s="52">
        <v>3906.6347105671193</v>
      </c>
      <c r="O129" s="52">
        <f t="shared" si="18"/>
        <v>14890.17900256304</v>
      </c>
      <c r="P129" s="52">
        <v>8452.4384812168773</v>
      </c>
      <c r="Q129" s="52">
        <v>44237.363532419076</v>
      </c>
      <c r="R129" s="52">
        <f t="shared" si="19"/>
        <v>52689.802013635956</v>
      </c>
      <c r="S129" s="52">
        <v>2347.7958498644689</v>
      </c>
      <c r="T129" s="52">
        <v>24708.857687636199</v>
      </c>
      <c r="U129" s="52">
        <f t="shared" si="20"/>
        <v>27056.653537500668</v>
      </c>
      <c r="V129" s="52">
        <v>5131.4910778647018</v>
      </c>
      <c r="W129" s="52">
        <v>24862.91886280636</v>
      </c>
      <c r="X129" s="52">
        <f t="shared" si="21"/>
        <v>29994.409940671063</v>
      </c>
      <c r="Y129" s="52">
        <v>16348.795940041016</v>
      </c>
      <c r="Z129" s="52">
        <v>119375.33785446694</v>
      </c>
      <c r="AA129" s="52">
        <f t="shared" si="22"/>
        <v>135724.13379450794</v>
      </c>
      <c r="AB129" s="52">
        <v>43935.95537326896</v>
      </c>
      <c r="AC129" s="52">
        <v>75548.05522290185</v>
      </c>
      <c r="AD129" s="52">
        <f t="shared" si="23"/>
        <v>119484.01059617082</v>
      </c>
    </row>
    <row r="130" spans="2:30">
      <c r="B130" s="88" t="s">
        <v>235</v>
      </c>
      <c r="C130" s="91">
        <f t="shared" si="12"/>
        <v>144566.32549103588</v>
      </c>
      <c r="D130" s="91">
        <f t="shared" si="13"/>
        <v>443586.20658151194</v>
      </c>
      <c r="E130" s="93">
        <f t="shared" si="14"/>
        <v>-299019.88109047606</v>
      </c>
      <c r="F130" s="91">
        <f t="shared" si="15"/>
        <v>588152.53207254782</v>
      </c>
      <c r="G130" s="52">
        <v>27667.418929168558</v>
      </c>
      <c r="H130" s="52">
        <v>76984.406070834171</v>
      </c>
      <c r="I130" s="52">
        <f t="shared" si="16"/>
        <v>104651.82500000273</v>
      </c>
      <c r="J130" s="52">
        <v>21721.812619474684</v>
      </c>
      <c r="K130" s="52">
        <v>36752.343030170101</v>
      </c>
      <c r="L130" s="52">
        <f t="shared" si="17"/>
        <v>58474.155649644788</v>
      </c>
      <c r="M130" s="52">
        <v>14359.813794434807</v>
      </c>
      <c r="N130" s="52">
        <v>4561.3347936572909</v>
      </c>
      <c r="O130" s="52">
        <f t="shared" si="18"/>
        <v>18921.148588092099</v>
      </c>
      <c r="P130" s="52">
        <v>8867.5129223298572</v>
      </c>
      <c r="Q130" s="52">
        <v>49789.612764249912</v>
      </c>
      <c r="R130" s="52">
        <f t="shared" si="19"/>
        <v>58657.12568657977</v>
      </c>
      <c r="S130" s="52">
        <v>2693.8706340702229</v>
      </c>
      <c r="T130" s="52">
        <v>21950.817436254973</v>
      </c>
      <c r="U130" s="52">
        <f t="shared" si="20"/>
        <v>24644.688070325195</v>
      </c>
      <c r="V130" s="52">
        <v>5239.4013755019996</v>
      </c>
      <c r="W130" s="52">
        <v>20847.02276306671</v>
      </c>
      <c r="X130" s="52">
        <f t="shared" si="21"/>
        <v>26086.424138568709</v>
      </c>
      <c r="Y130" s="52">
        <v>21022.253506857996</v>
      </c>
      <c r="Z130" s="52">
        <v>126554.42237680864</v>
      </c>
      <c r="AA130" s="52">
        <f t="shared" si="22"/>
        <v>147576.67588366664</v>
      </c>
      <c r="AB130" s="52">
        <v>42994.241709197748</v>
      </c>
      <c r="AC130" s="52">
        <v>106146.24734647013</v>
      </c>
      <c r="AD130" s="52">
        <f t="shared" si="23"/>
        <v>149140.48905566789</v>
      </c>
    </row>
    <row r="131" spans="2:30">
      <c r="B131" s="88" t="s">
        <v>236</v>
      </c>
      <c r="C131" s="91">
        <f t="shared" si="12"/>
        <v>123019.40003138558</v>
      </c>
      <c r="D131" s="91">
        <f t="shared" si="13"/>
        <v>415754.856017276</v>
      </c>
      <c r="E131" s="93">
        <f t="shared" si="14"/>
        <v>-292735.45598589041</v>
      </c>
      <c r="F131" s="91">
        <f t="shared" si="15"/>
        <v>538774.25604866166</v>
      </c>
      <c r="G131" s="52">
        <v>14085.336254956215</v>
      </c>
      <c r="H131" s="52">
        <v>80295.469372452062</v>
      </c>
      <c r="I131" s="52">
        <f t="shared" si="16"/>
        <v>94380.805627408277</v>
      </c>
      <c r="J131" s="52">
        <v>19921.439118151258</v>
      </c>
      <c r="K131" s="52">
        <v>33218.63192017546</v>
      </c>
      <c r="L131" s="52">
        <f t="shared" si="17"/>
        <v>53140.071038326714</v>
      </c>
      <c r="M131" s="52">
        <v>12786.965415028619</v>
      </c>
      <c r="N131" s="52">
        <v>4252.3096118917829</v>
      </c>
      <c r="O131" s="52">
        <f t="shared" si="18"/>
        <v>17039.275026920401</v>
      </c>
      <c r="P131" s="52">
        <v>9807.464605360683</v>
      </c>
      <c r="Q131" s="52">
        <v>40836.032086636784</v>
      </c>
      <c r="R131" s="52">
        <f t="shared" si="19"/>
        <v>50643.496691997469</v>
      </c>
      <c r="S131" s="52">
        <v>742.45329920354675</v>
      </c>
      <c r="T131" s="52">
        <v>26451.184993052986</v>
      </c>
      <c r="U131" s="52">
        <f t="shared" si="20"/>
        <v>27193.638292256532</v>
      </c>
      <c r="V131" s="52">
        <v>4397.4803273695316</v>
      </c>
      <c r="W131" s="52">
        <v>19813.223870260077</v>
      </c>
      <c r="X131" s="52">
        <f t="shared" si="21"/>
        <v>24210.70419762961</v>
      </c>
      <c r="Y131" s="52">
        <v>16529.819789745612</v>
      </c>
      <c r="Z131" s="52">
        <v>124578.2760954722</v>
      </c>
      <c r="AA131" s="52">
        <f t="shared" si="22"/>
        <v>141108.09588521783</v>
      </c>
      <c r="AB131" s="52">
        <v>44748.441221570116</v>
      </c>
      <c r="AC131" s="52">
        <v>86309.728067334683</v>
      </c>
      <c r="AD131" s="52">
        <f t="shared" si="23"/>
        <v>131058.1692889048</v>
      </c>
    </row>
    <row r="132" spans="2:30">
      <c r="B132" s="88" t="s">
        <v>237</v>
      </c>
      <c r="C132" s="91">
        <f t="shared" si="12"/>
        <v>149517.04944294808</v>
      </c>
      <c r="D132" s="91">
        <f t="shared" si="13"/>
        <v>422418.3897992617</v>
      </c>
      <c r="E132" s="93">
        <f t="shared" si="14"/>
        <v>-272901.34035631362</v>
      </c>
      <c r="F132" s="91">
        <f t="shared" si="15"/>
        <v>571935.43924220977</v>
      </c>
      <c r="G132" s="52">
        <v>20498.639790911984</v>
      </c>
      <c r="H132" s="52">
        <v>69688.515670152221</v>
      </c>
      <c r="I132" s="52">
        <f t="shared" si="16"/>
        <v>90187.155461064205</v>
      </c>
      <c r="J132" s="52">
        <v>33672.944814197923</v>
      </c>
      <c r="K132" s="52">
        <v>41055.894995131719</v>
      </c>
      <c r="L132" s="52">
        <f t="shared" si="17"/>
        <v>74728.839809329642</v>
      </c>
      <c r="M132" s="52">
        <v>16395.254184905258</v>
      </c>
      <c r="N132" s="52">
        <v>6476.4573422668691</v>
      </c>
      <c r="O132" s="52">
        <f t="shared" si="18"/>
        <v>22871.711527172127</v>
      </c>
      <c r="P132" s="52">
        <v>11188.46756475131</v>
      </c>
      <c r="Q132" s="52">
        <v>42942.698915074485</v>
      </c>
      <c r="R132" s="52">
        <f t="shared" si="19"/>
        <v>54131.166479825799</v>
      </c>
      <c r="S132" s="52">
        <v>1200.3167637218867</v>
      </c>
      <c r="T132" s="52">
        <v>24397.45829113762</v>
      </c>
      <c r="U132" s="52">
        <f t="shared" si="20"/>
        <v>25597.775054859507</v>
      </c>
      <c r="V132" s="52">
        <v>5126.6057598239358</v>
      </c>
      <c r="W132" s="52">
        <v>17113.790787207428</v>
      </c>
      <c r="X132" s="52">
        <f t="shared" si="21"/>
        <v>22240.396547031363</v>
      </c>
      <c r="Y132" s="52">
        <v>19856.571250219284</v>
      </c>
      <c r="Z132" s="52">
        <v>126302.37727597763</v>
      </c>
      <c r="AA132" s="52">
        <f t="shared" si="22"/>
        <v>146158.94852619691</v>
      </c>
      <c r="AB132" s="52">
        <v>41578.249314416491</v>
      </c>
      <c r="AC132" s="52">
        <v>94441.196522313738</v>
      </c>
      <c r="AD132" s="52">
        <f t="shared" si="23"/>
        <v>136019.44583673024</v>
      </c>
    </row>
    <row r="133" spans="2:30">
      <c r="B133" s="88" t="s">
        <v>238</v>
      </c>
      <c r="C133" s="91">
        <f t="shared" si="12"/>
        <v>121491.45395105382</v>
      </c>
      <c r="D133" s="91">
        <f t="shared" si="13"/>
        <v>454069.85973939765</v>
      </c>
      <c r="E133" s="93">
        <f t="shared" si="14"/>
        <v>-332578.40578834387</v>
      </c>
      <c r="F133" s="91">
        <f t="shared" si="15"/>
        <v>575561.31369045144</v>
      </c>
      <c r="G133" s="52">
        <v>12492.165484610359</v>
      </c>
      <c r="H133" s="52">
        <v>78252.716502526455</v>
      </c>
      <c r="I133" s="52">
        <f t="shared" si="16"/>
        <v>90744.881987136818</v>
      </c>
      <c r="J133" s="52">
        <v>22997.163796354609</v>
      </c>
      <c r="K133" s="52">
        <v>36249.975709708218</v>
      </c>
      <c r="L133" s="52">
        <f t="shared" si="17"/>
        <v>59247.139506062827</v>
      </c>
      <c r="M133" s="52">
        <v>13858.684265652855</v>
      </c>
      <c r="N133" s="52">
        <v>3388.4975268351559</v>
      </c>
      <c r="O133" s="52">
        <f t="shared" si="18"/>
        <v>17247.181792488012</v>
      </c>
      <c r="P133" s="52">
        <v>6853.7276250301893</v>
      </c>
      <c r="Q133" s="52">
        <v>46738.487652116994</v>
      </c>
      <c r="R133" s="52">
        <f t="shared" si="19"/>
        <v>53592.215277147181</v>
      </c>
      <c r="S133" s="52">
        <v>1471.4120068409284</v>
      </c>
      <c r="T133" s="52">
        <v>26673.789612068533</v>
      </c>
      <c r="U133" s="52">
        <f t="shared" si="20"/>
        <v>28145.201618909461</v>
      </c>
      <c r="V133" s="52">
        <v>2947.1953102751968</v>
      </c>
      <c r="W133" s="52">
        <v>31348.736336086105</v>
      </c>
      <c r="X133" s="52">
        <f t="shared" si="21"/>
        <v>34295.931646361299</v>
      </c>
      <c r="Y133" s="52">
        <v>21921.164753621524</v>
      </c>
      <c r="Z133" s="52">
        <v>126031.75153769365</v>
      </c>
      <c r="AA133" s="52">
        <f t="shared" si="22"/>
        <v>147952.91629131517</v>
      </c>
      <c r="AB133" s="52">
        <v>38949.94070866816</v>
      </c>
      <c r="AC133" s="52">
        <v>105385.90486236257</v>
      </c>
      <c r="AD133" s="52">
        <f t="shared" si="23"/>
        <v>144335.84557103075</v>
      </c>
    </row>
    <row r="134" spans="2:30">
      <c r="B134" s="88" t="s">
        <v>239</v>
      </c>
      <c r="C134" s="91">
        <f t="shared" si="12"/>
        <v>156666.69941947144</v>
      </c>
      <c r="D134" s="91">
        <f t="shared" si="13"/>
        <v>456766.10837299674</v>
      </c>
      <c r="E134" s="93">
        <f t="shared" si="14"/>
        <v>-300099.4089535253</v>
      </c>
      <c r="F134" s="91">
        <f t="shared" si="15"/>
        <v>613432.80779246823</v>
      </c>
      <c r="G134" s="52">
        <v>12663.129106600338</v>
      </c>
      <c r="H134" s="52">
        <v>79099.681757387472</v>
      </c>
      <c r="I134" s="52">
        <f t="shared" si="16"/>
        <v>91762.810863987805</v>
      </c>
      <c r="J134" s="52">
        <v>23262.586776524295</v>
      </c>
      <c r="K134" s="52">
        <v>40733.216616374659</v>
      </c>
      <c r="L134" s="52">
        <f t="shared" si="17"/>
        <v>63995.803392898953</v>
      </c>
      <c r="M134" s="52">
        <v>16278.907592117828</v>
      </c>
      <c r="N134" s="52">
        <v>3279.6571448365739</v>
      </c>
      <c r="O134" s="52">
        <f t="shared" si="18"/>
        <v>19558.564736954402</v>
      </c>
      <c r="P134" s="52">
        <v>7416.4761863065632</v>
      </c>
      <c r="Q134" s="52">
        <v>45922.583927944288</v>
      </c>
      <c r="R134" s="52">
        <f t="shared" si="19"/>
        <v>53339.060114250853</v>
      </c>
      <c r="S134" s="52">
        <v>3114.200943223836</v>
      </c>
      <c r="T134" s="52">
        <v>34498.169224316873</v>
      </c>
      <c r="U134" s="52">
        <f t="shared" si="20"/>
        <v>37612.370167540706</v>
      </c>
      <c r="V134" s="52">
        <v>2582.65928751613</v>
      </c>
      <c r="W134" s="52">
        <v>14784.0322759308</v>
      </c>
      <c r="X134" s="52">
        <f t="shared" si="21"/>
        <v>17366.69156344693</v>
      </c>
      <c r="Y134" s="52">
        <v>34835.994605759115</v>
      </c>
      <c r="Z134" s="52">
        <v>122966.22696645149</v>
      </c>
      <c r="AA134" s="52">
        <f t="shared" si="22"/>
        <v>157802.2215722106</v>
      </c>
      <c r="AB134" s="52">
        <v>56512.744921423335</v>
      </c>
      <c r="AC134" s="52">
        <v>115482.54045975459</v>
      </c>
      <c r="AD134" s="52">
        <f t="shared" si="23"/>
        <v>171995.28538117791</v>
      </c>
    </row>
    <row r="135" spans="2:30">
      <c r="B135" s="88" t="s">
        <v>240</v>
      </c>
      <c r="C135" s="91">
        <f t="shared" ref="C135:C185" si="24">G135+J135+M135+P135+S135+V135+Y135+AB135</f>
        <v>161726.51509843528</v>
      </c>
      <c r="D135" s="91">
        <f t="shared" ref="D135:D185" si="25">H135+K135+N135+Q135+T135+W135+Z135+AC135</f>
        <v>503426.60718137439</v>
      </c>
      <c r="E135" s="93">
        <f t="shared" ref="E135:E185" si="26">C135-D135</f>
        <v>-341700.09208293911</v>
      </c>
      <c r="F135" s="91">
        <f t="shared" ref="F135:F185" si="27">I135+L135+O135+R135+U135+X135+AA135+AD135</f>
        <v>665153.12227980967</v>
      </c>
      <c r="G135" s="52">
        <v>15271.925304090282</v>
      </c>
      <c r="H135" s="52">
        <v>83910.480838804782</v>
      </c>
      <c r="I135" s="52">
        <f t="shared" ref="I135:I185" si="28">SUM(G135:H135)</f>
        <v>99182.406142895066</v>
      </c>
      <c r="J135" s="52">
        <v>20989.657409130079</v>
      </c>
      <c r="K135" s="52">
        <v>45278.215451309297</v>
      </c>
      <c r="L135" s="52">
        <f t="shared" ref="L135:L185" si="29">SUM(J135:K135)</f>
        <v>66267.872860439384</v>
      </c>
      <c r="M135" s="52">
        <v>17808.393989523305</v>
      </c>
      <c r="N135" s="52">
        <v>3229.1998532098751</v>
      </c>
      <c r="O135" s="52">
        <f t="shared" ref="O135:O185" si="30">SUM(M135:N135)</f>
        <v>21037.593842733178</v>
      </c>
      <c r="P135" s="52">
        <v>10788.083304237933</v>
      </c>
      <c r="Q135" s="52">
        <v>53353.846077591399</v>
      </c>
      <c r="R135" s="52">
        <f t="shared" ref="R135:R185" si="31">SUM(P135:Q135)</f>
        <v>64141.92938182933</v>
      </c>
      <c r="S135" s="52">
        <v>3240.6299016488897</v>
      </c>
      <c r="T135" s="52">
        <v>30144.206049372875</v>
      </c>
      <c r="U135" s="52">
        <f t="shared" ref="U135:U185" si="32">SUM(S135:T135)</f>
        <v>33384.835951021763</v>
      </c>
      <c r="V135" s="52">
        <v>1978.2380439899514</v>
      </c>
      <c r="W135" s="52">
        <v>22154.036976972133</v>
      </c>
      <c r="X135" s="52">
        <f t="shared" ref="X135:X185" si="33">SUM(V135:W135)</f>
        <v>24132.275020962083</v>
      </c>
      <c r="Y135" s="52">
        <v>35548.285669954465</v>
      </c>
      <c r="Z135" s="52">
        <v>140787.9449349099</v>
      </c>
      <c r="AA135" s="52">
        <f t="shared" ref="AA135:AA185" si="34">SUM(Y135:Z135)</f>
        <v>176336.23060486437</v>
      </c>
      <c r="AB135" s="52">
        <v>56101.301475860368</v>
      </c>
      <c r="AC135" s="52">
        <v>124568.67699920417</v>
      </c>
      <c r="AD135" s="52">
        <f t="shared" ref="AD135:AD185" si="35">SUM(AB135:AC135)</f>
        <v>180669.97847506453</v>
      </c>
    </row>
    <row r="136" spans="2:30">
      <c r="B136" s="88" t="s">
        <v>241</v>
      </c>
      <c r="C136" s="91">
        <f t="shared" si="24"/>
        <v>164687.6070751081</v>
      </c>
      <c r="D136" s="91">
        <f t="shared" si="25"/>
        <v>494134.73276617692</v>
      </c>
      <c r="E136" s="93">
        <f t="shared" si="26"/>
        <v>-329447.12569106882</v>
      </c>
      <c r="F136" s="91">
        <f t="shared" si="27"/>
        <v>658822.33984128502</v>
      </c>
      <c r="G136" s="52">
        <v>12328.802990794655</v>
      </c>
      <c r="H136" s="52">
        <v>81478.839506180288</v>
      </c>
      <c r="I136" s="52">
        <f t="shared" si="28"/>
        <v>93807.642496974935</v>
      </c>
      <c r="J136" s="52">
        <v>24890.414034360139</v>
      </c>
      <c r="K136" s="52">
        <v>39688.655918490469</v>
      </c>
      <c r="L136" s="52">
        <f t="shared" si="29"/>
        <v>64579.069952850608</v>
      </c>
      <c r="M136" s="52">
        <v>16867.28502202348</v>
      </c>
      <c r="N136" s="52">
        <v>3677.5904819554758</v>
      </c>
      <c r="O136" s="52">
        <f t="shared" si="30"/>
        <v>20544.875503978954</v>
      </c>
      <c r="P136" s="52">
        <v>11628.278197247511</v>
      </c>
      <c r="Q136" s="52">
        <v>69746.403734726133</v>
      </c>
      <c r="R136" s="52">
        <f t="shared" si="31"/>
        <v>81374.681931973639</v>
      </c>
      <c r="S136" s="52">
        <v>3480.5308858925396</v>
      </c>
      <c r="T136" s="52">
        <v>34080.709937260814</v>
      </c>
      <c r="U136" s="52">
        <f t="shared" si="32"/>
        <v>37561.240823153355</v>
      </c>
      <c r="V136" s="52">
        <v>2024.7728931931701</v>
      </c>
      <c r="W136" s="52">
        <v>28733.138171809413</v>
      </c>
      <c r="X136" s="52">
        <f t="shared" si="33"/>
        <v>30757.911065002583</v>
      </c>
      <c r="Y136" s="52">
        <v>29714.276117529393</v>
      </c>
      <c r="Z136" s="52">
        <v>133692.10600779092</v>
      </c>
      <c r="AA136" s="52">
        <f t="shared" si="34"/>
        <v>163406.38212532032</v>
      </c>
      <c r="AB136" s="52">
        <v>63753.246934067218</v>
      </c>
      <c r="AC136" s="52">
        <v>103037.28900796341</v>
      </c>
      <c r="AD136" s="52">
        <f t="shared" si="35"/>
        <v>166790.53594203063</v>
      </c>
    </row>
    <row r="137" spans="2:30">
      <c r="B137" s="88" t="s">
        <v>242</v>
      </c>
      <c r="C137" s="91">
        <f t="shared" si="24"/>
        <v>188598.16784814728</v>
      </c>
      <c r="D137" s="91">
        <f t="shared" si="25"/>
        <v>611604.19718211389</v>
      </c>
      <c r="E137" s="93">
        <f t="shared" si="26"/>
        <v>-423006.02933396661</v>
      </c>
      <c r="F137" s="91">
        <f t="shared" si="27"/>
        <v>800202.36503026111</v>
      </c>
      <c r="G137" s="52">
        <v>26265.872865024088</v>
      </c>
      <c r="H137" s="52">
        <v>115914.91930091805</v>
      </c>
      <c r="I137" s="52">
        <f t="shared" si="28"/>
        <v>142180.79216594214</v>
      </c>
      <c r="J137" s="52">
        <v>26018.313871747981</v>
      </c>
      <c r="K137" s="52">
        <v>71955.925692602235</v>
      </c>
      <c r="L137" s="52">
        <f t="shared" si="29"/>
        <v>97974.239564350224</v>
      </c>
      <c r="M137" s="52">
        <v>15929.496514155619</v>
      </c>
      <c r="N137" s="52">
        <v>4230.0922841625825</v>
      </c>
      <c r="O137" s="52">
        <f t="shared" si="30"/>
        <v>20159.5887983182</v>
      </c>
      <c r="P137" s="52">
        <v>15009.703817803</v>
      </c>
      <c r="Q137" s="52">
        <v>59848.864769922715</v>
      </c>
      <c r="R137" s="52">
        <f t="shared" si="31"/>
        <v>74858.56858772572</v>
      </c>
      <c r="S137" s="52">
        <v>4174.6419274054824</v>
      </c>
      <c r="T137" s="52">
        <v>44899.69244461169</v>
      </c>
      <c r="U137" s="52">
        <f t="shared" si="32"/>
        <v>49074.334372017169</v>
      </c>
      <c r="V137" s="52">
        <v>2446.044100202143</v>
      </c>
      <c r="W137" s="52">
        <v>38998.189310724658</v>
      </c>
      <c r="X137" s="52">
        <f t="shared" si="33"/>
        <v>41444.233410926798</v>
      </c>
      <c r="Y137" s="52">
        <v>29657.853259995041</v>
      </c>
      <c r="Z137" s="52">
        <v>168352.81155750531</v>
      </c>
      <c r="AA137" s="52">
        <f t="shared" si="34"/>
        <v>198010.66481750034</v>
      </c>
      <c r="AB137" s="52">
        <v>69096.241491813926</v>
      </c>
      <c r="AC137" s="52">
        <v>107403.70182166652</v>
      </c>
      <c r="AD137" s="52">
        <f t="shared" si="35"/>
        <v>176499.94331348044</v>
      </c>
    </row>
    <row r="138" spans="2:30">
      <c r="B138" s="88" t="s">
        <v>243</v>
      </c>
      <c r="C138" s="91">
        <f t="shared" si="24"/>
        <v>149010.64395282796</v>
      </c>
      <c r="D138" s="91">
        <f t="shared" si="25"/>
        <v>451309.45845538075</v>
      </c>
      <c r="E138" s="93">
        <f t="shared" si="26"/>
        <v>-302298.81450255279</v>
      </c>
      <c r="F138" s="91">
        <f t="shared" si="27"/>
        <v>600320.10240820877</v>
      </c>
      <c r="G138" s="52">
        <v>21235.617773489237</v>
      </c>
      <c r="H138" s="52">
        <v>74904.315821185912</v>
      </c>
      <c r="I138" s="52">
        <f t="shared" si="28"/>
        <v>96139.933594675153</v>
      </c>
      <c r="J138" s="52">
        <v>19281.057692283153</v>
      </c>
      <c r="K138" s="52">
        <v>36317.234547407912</v>
      </c>
      <c r="L138" s="52">
        <f t="shared" si="29"/>
        <v>55598.292239691065</v>
      </c>
      <c r="M138" s="52">
        <v>12941.854445861967</v>
      </c>
      <c r="N138" s="52">
        <v>2233.9540491081389</v>
      </c>
      <c r="O138" s="52">
        <f t="shared" si="30"/>
        <v>15175.808494970106</v>
      </c>
      <c r="P138" s="52">
        <v>9667.0885997639816</v>
      </c>
      <c r="Q138" s="52">
        <v>51055.774175227714</v>
      </c>
      <c r="R138" s="52">
        <f t="shared" si="31"/>
        <v>60722.862774991692</v>
      </c>
      <c r="S138" s="52">
        <v>2124.0211216199541</v>
      </c>
      <c r="T138" s="52">
        <v>26493.966161687484</v>
      </c>
      <c r="U138" s="52">
        <f t="shared" si="32"/>
        <v>28617.987283307437</v>
      </c>
      <c r="V138" s="52">
        <v>982.37234028047646</v>
      </c>
      <c r="W138" s="52">
        <v>38303.698611461958</v>
      </c>
      <c r="X138" s="52">
        <f t="shared" si="33"/>
        <v>39286.070951742433</v>
      </c>
      <c r="Y138" s="52">
        <v>31135.340623019591</v>
      </c>
      <c r="Z138" s="52">
        <v>125789.64872474076</v>
      </c>
      <c r="AA138" s="52">
        <f t="shared" si="34"/>
        <v>156924.98934776036</v>
      </c>
      <c r="AB138" s="52">
        <v>51643.291356509617</v>
      </c>
      <c r="AC138" s="52">
        <v>96210.866364560847</v>
      </c>
      <c r="AD138" s="52">
        <f t="shared" si="35"/>
        <v>147854.15772107046</v>
      </c>
    </row>
    <row r="139" spans="2:30">
      <c r="B139" s="88" t="s">
        <v>244</v>
      </c>
      <c r="C139" s="91">
        <f t="shared" si="24"/>
        <v>146578.74834426615</v>
      </c>
      <c r="D139" s="91">
        <f t="shared" si="25"/>
        <v>423793.52480216743</v>
      </c>
      <c r="E139" s="93">
        <f t="shared" si="26"/>
        <v>-277214.77645790129</v>
      </c>
      <c r="F139" s="91">
        <f t="shared" si="27"/>
        <v>570372.27314643364</v>
      </c>
      <c r="G139" s="52">
        <v>17269.569860178759</v>
      </c>
      <c r="H139" s="52">
        <v>69511.613508519105</v>
      </c>
      <c r="I139" s="52">
        <f t="shared" si="28"/>
        <v>86781.183368697864</v>
      </c>
      <c r="J139" s="52">
        <v>17221.752188547121</v>
      </c>
      <c r="K139" s="52">
        <v>59268.449374259253</v>
      </c>
      <c r="L139" s="52">
        <f t="shared" si="29"/>
        <v>76490.201562806382</v>
      </c>
      <c r="M139" s="52">
        <v>12895.726693482187</v>
      </c>
      <c r="N139" s="52">
        <v>3014.2671653847465</v>
      </c>
      <c r="O139" s="52">
        <f t="shared" si="30"/>
        <v>15909.993858866934</v>
      </c>
      <c r="P139" s="52">
        <v>8159.8083341557967</v>
      </c>
      <c r="Q139" s="52">
        <v>41236.77134410193</v>
      </c>
      <c r="R139" s="52">
        <f t="shared" si="31"/>
        <v>49396.579678257724</v>
      </c>
      <c r="S139" s="52">
        <v>2166.0740808631194</v>
      </c>
      <c r="T139" s="52">
        <v>23621.211360144363</v>
      </c>
      <c r="U139" s="52">
        <f t="shared" si="32"/>
        <v>25787.285441007483</v>
      </c>
      <c r="V139" s="52">
        <v>797.17945946681459</v>
      </c>
      <c r="W139" s="52">
        <v>28476.552275826485</v>
      </c>
      <c r="X139" s="52">
        <f t="shared" si="33"/>
        <v>29273.731735293299</v>
      </c>
      <c r="Y139" s="52">
        <v>28778.088584855235</v>
      </c>
      <c r="Z139" s="52">
        <v>111572.61340640028</v>
      </c>
      <c r="AA139" s="52">
        <f t="shared" si="34"/>
        <v>140350.70199125551</v>
      </c>
      <c r="AB139" s="52">
        <v>59290.549142717115</v>
      </c>
      <c r="AC139" s="52">
        <v>87092.046367531264</v>
      </c>
      <c r="AD139" s="52">
        <f t="shared" si="35"/>
        <v>146382.59551024839</v>
      </c>
    </row>
    <row r="140" spans="2:30">
      <c r="B140" s="88" t="s">
        <v>245</v>
      </c>
      <c r="C140" s="91">
        <f t="shared" si="24"/>
        <v>169493.18889090314</v>
      </c>
      <c r="D140" s="91">
        <f t="shared" si="25"/>
        <v>583825.02221740154</v>
      </c>
      <c r="E140" s="93">
        <f t="shared" si="26"/>
        <v>-414331.8333264984</v>
      </c>
      <c r="F140" s="91">
        <f t="shared" si="27"/>
        <v>753318.21110830479</v>
      </c>
      <c r="G140" s="52">
        <v>14304.469482676423</v>
      </c>
      <c r="H140" s="52">
        <v>89025.273366784939</v>
      </c>
      <c r="I140" s="52">
        <f t="shared" si="28"/>
        <v>103329.74284946136</v>
      </c>
      <c r="J140" s="52">
        <v>27210.802389761207</v>
      </c>
      <c r="K140" s="52">
        <v>58679.407079643213</v>
      </c>
      <c r="L140" s="52">
        <f t="shared" si="29"/>
        <v>85890.209469404421</v>
      </c>
      <c r="M140" s="52">
        <v>27953.803605947091</v>
      </c>
      <c r="N140" s="52">
        <v>3466.1680605585057</v>
      </c>
      <c r="O140" s="52">
        <f t="shared" si="30"/>
        <v>31419.971666505597</v>
      </c>
      <c r="P140" s="52">
        <v>10190.459256029852</v>
      </c>
      <c r="Q140" s="52">
        <v>84329.181357538109</v>
      </c>
      <c r="R140" s="52">
        <f t="shared" si="31"/>
        <v>94519.640613567957</v>
      </c>
      <c r="S140" s="52">
        <v>3742.356238477897</v>
      </c>
      <c r="T140" s="52">
        <v>44339.742299093319</v>
      </c>
      <c r="U140" s="52">
        <f t="shared" si="32"/>
        <v>48082.098537571219</v>
      </c>
      <c r="V140" s="52">
        <v>1760.7869853072491</v>
      </c>
      <c r="W140" s="52">
        <v>19263.590025668171</v>
      </c>
      <c r="X140" s="52">
        <f t="shared" si="33"/>
        <v>21024.377010975419</v>
      </c>
      <c r="Y140" s="52">
        <v>33592.837017533493</v>
      </c>
      <c r="Z140" s="52">
        <v>161626.24338619402</v>
      </c>
      <c r="AA140" s="52">
        <f t="shared" si="34"/>
        <v>195219.08040372751</v>
      </c>
      <c r="AB140" s="52">
        <v>50737.673915169922</v>
      </c>
      <c r="AC140" s="52">
        <v>123095.4166419213</v>
      </c>
      <c r="AD140" s="52">
        <f t="shared" si="35"/>
        <v>173833.09055709123</v>
      </c>
    </row>
    <row r="141" spans="2:30">
      <c r="B141" s="88" t="s">
        <v>246</v>
      </c>
      <c r="C141" s="91">
        <f t="shared" si="24"/>
        <v>191970.17258559447</v>
      </c>
      <c r="D141" s="91">
        <f t="shared" si="25"/>
        <v>531280.08607950399</v>
      </c>
      <c r="E141" s="93">
        <f t="shared" si="26"/>
        <v>-339309.91349390952</v>
      </c>
      <c r="F141" s="91">
        <f t="shared" si="27"/>
        <v>723250.25866509846</v>
      </c>
      <c r="G141" s="52">
        <v>21324.702928396462</v>
      </c>
      <c r="H141" s="52">
        <v>97921.301993944158</v>
      </c>
      <c r="I141" s="52">
        <f t="shared" si="28"/>
        <v>119246.00492234062</v>
      </c>
      <c r="J141" s="52">
        <v>32662.517097269734</v>
      </c>
      <c r="K141" s="52">
        <v>48700.717402525865</v>
      </c>
      <c r="L141" s="52">
        <f t="shared" si="29"/>
        <v>81363.234499795595</v>
      </c>
      <c r="M141" s="52">
        <v>16262.931712758169</v>
      </c>
      <c r="N141" s="52">
        <v>4686.9576395320491</v>
      </c>
      <c r="O141" s="52">
        <f t="shared" si="30"/>
        <v>20949.889352290218</v>
      </c>
      <c r="P141" s="52">
        <v>11509.428283725874</v>
      </c>
      <c r="Q141" s="52">
        <v>68995.47609205902</v>
      </c>
      <c r="R141" s="52">
        <f t="shared" si="31"/>
        <v>80504.904375784899</v>
      </c>
      <c r="S141" s="52">
        <v>3652.0277893521725</v>
      </c>
      <c r="T141" s="52">
        <v>40827.206829856499</v>
      </c>
      <c r="U141" s="52">
        <f t="shared" si="32"/>
        <v>44479.23461920867</v>
      </c>
      <c r="V141" s="52">
        <v>1779.4518154162392</v>
      </c>
      <c r="W141" s="52">
        <v>21360.474619892491</v>
      </c>
      <c r="X141" s="52">
        <f t="shared" si="33"/>
        <v>23139.926435308731</v>
      </c>
      <c r="Y141" s="52">
        <v>27607.328323196267</v>
      </c>
      <c r="Z141" s="52">
        <v>137703.00829261207</v>
      </c>
      <c r="AA141" s="52">
        <f t="shared" si="34"/>
        <v>165310.33661580834</v>
      </c>
      <c r="AB141" s="52">
        <v>77171.784635479562</v>
      </c>
      <c r="AC141" s="52">
        <v>111084.94320908192</v>
      </c>
      <c r="AD141" s="52">
        <f t="shared" si="35"/>
        <v>188256.72784456148</v>
      </c>
    </row>
    <row r="142" spans="2:30">
      <c r="B142" s="88" t="s">
        <v>247</v>
      </c>
      <c r="C142" s="91">
        <f t="shared" si="24"/>
        <v>199783.49264001596</v>
      </c>
      <c r="D142" s="91">
        <f t="shared" si="25"/>
        <v>561216.82531048835</v>
      </c>
      <c r="E142" s="93">
        <f t="shared" si="26"/>
        <v>-361433.33267047239</v>
      </c>
      <c r="F142" s="91">
        <f t="shared" si="27"/>
        <v>761000.31795050437</v>
      </c>
      <c r="G142" s="52">
        <v>22130.437405730605</v>
      </c>
      <c r="H142" s="52">
        <v>112693.7188498804</v>
      </c>
      <c r="I142" s="52">
        <f t="shared" si="28"/>
        <v>134824.15625561101</v>
      </c>
      <c r="J142" s="52">
        <v>29423.64221626053</v>
      </c>
      <c r="K142" s="52">
        <v>43688.028298899881</v>
      </c>
      <c r="L142" s="52">
        <f t="shared" si="29"/>
        <v>73111.670515160411</v>
      </c>
      <c r="M142" s="52">
        <v>20592.497580721709</v>
      </c>
      <c r="N142" s="52">
        <v>4692.0425895609096</v>
      </c>
      <c r="O142" s="52">
        <f t="shared" si="30"/>
        <v>25284.54017028262</v>
      </c>
      <c r="P142" s="52">
        <v>9954.5217847747699</v>
      </c>
      <c r="Q142" s="52">
        <v>60717.277255055189</v>
      </c>
      <c r="R142" s="52">
        <f t="shared" si="31"/>
        <v>70671.799039829959</v>
      </c>
      <c r="S142" s="52">
        <v>2746.6791407917312</v>
      </c>
      <c r="T142" s="52">
        <v>46807.871468875215</v>
      </c>
      <c r="U142" s="52">
        <f t="shared" si="32"/>
        <v>49554.550609666949</v>
      </c>
      <c r="V142" s="52">
        <v>5294.5824896717149</v>
      </c>
      <c r="W142" s="52">
        <v>14954.645807275576</v>
      </c>
      <c r="X142" s="52">
        <f t="shared" si="33"/>
        <v>20249.228296947291</v>
      </c>
      <c r="Y142" s="52">
        <v>26120.438058612337</v>
      </c>
      <c r="Z142" s="52">
        <v>166999.97876966436</v>
      </c>
      <c r="AA142" s="52">
        <f t="shared" si="34"/>
        <v>193120.41682827671</v>
      </c>
      <c r="AB142" s="52">
        <v>83520.693963452562</v>
      </c>
      <c r="AC142" s="52">
        <v>110663.26227127684</v>
      </c>
      <c r="AD142" s="52">
        <f t="shared" si="35"/>
        <v>194183.95623472938</v>
      </c>
    </row>
    <row r="143" spans="2:30">
      <c r="B143" s="88" t="s">
        <v>248</v>
      </c>
      <c r="C143" s="91">
        <f t="shared" si="24"/>
        <v>180198.59429895802</v>
      </c>
      <c r="D143" s="91">
        <f t="shared" si="25"/>
        <v>567722.23815722554</v>
      </c>
      <c r="E143" s="93">
        <f t="shared" si="26"/>
        <v>-387523.64385826752</v>
      </c>
      <c r="F143" s="91">
        <f t="shared" si="27"/>
        <v>747920.8324561835</v>
      </c>
      <c r="G143" s="52">
        <v>18650.597338827341</v>
      </c>
      <c r="H143" s="52">
        <v>111469.01437648362</v>
      </c>
      <c r="I143" s="52">
        <f t="shared" si="28"/>
        <v>130119.61171531097</v>
      </c>
      <c r="J143" s="52">
        <v>28673.976998099013</v>
      </c>
      <c r="K143" s="52">
        <v>40961.450366379519</v>
      </c>
      <c r="L143" s="52">
        <f t="shared" si="29"/>
        <v>69635.427364478528</v>
      </c>
      <c r="M143" s="52">
        <v>16255.694250404449</v>
      </c>
      <c r="N143" s="52">
        <v>5582.9429745612297</v>
      </c>
      <c r="O143" s="52">
        <f t="shared" si="30"/>
        <v>21838.637224965678</v>
      </c>
      <c r="P143" s="52">
        <v>10977.239548780335</v>
      </c>
      <c r="Q143" s="52">
        <v>57864.541897366173</v>
      </c>
      <c r="R143" s="52">
        <f t="shared" si="31"/>
        <v>68841.781446146502</v>
      </c>
      <c r="S143" s="52">
        <v>3519.2897745578816</v>
      </c>
      <c r="T143" s="52">
        <v>41469.406312188206</v>
      </c>
      <c r="U143" s="52">
        <f t="shared" si="32"/>
        <v>44988.696086746088</v>
      </c>
      <c r="V143" s="52">
        <v>7080.3476099002901</v>
      </c>
      <c r="W143" s="52">
        <v>20442.776641916193</v>
      </c>
      <c r="X143" s="52">
        <f t="shared" si="33"/>
        <v>27523.124251816484</v>
      </c>
      <c r="Y143" s="52">
        <v>25046.454558717091</v>
      </c>
      <c r="Z143" s="52">
        <v>160969.01559013865</v>
      </c>
      <c r="AA143" s="52">
        <f t="shared" si="34"/>
        <v>186015.47014885573</v>
      </c>
      <c r="AB143" s="52">
        <v>69994.994219671644</v>
      </c>
      <c r="AC143" s="52">
        <v>128963.08999819186</v>
      </c>
      <c r="AD143" s="52">
        <f t="shared" si="35"/>
        <v>198958.08421786351</v>
      </c>
    </row>
    <row r="144" spans="2:30">
      <c r="B144" s="88" t="s">
        <v>249</v>
      </c>
      <c r="C144" s="91">
        <f t="shared" si="24"/>
        <v>149150.66338707699</v>
      </c>
      <c r="D144" s="91">
        <f t="shared" si="25"/>
        <v>573950.28002620186</v>
      </c>
      <c r="E144" s="93">
        <f t="shared" si="26"/>
        <v>-424799.61663912487</v>
      </c>
      <c r="F144" s="91">
        <f t="shared" si="27"/>
        <v>723100.94341327879</v>
      </c>
      <c r="G144" s="52">
        <v>16445.237033713391</v>
      </c>
      <c r="H144" s="52">
        <v>117409.50924153837</v>
      </c>
      <c r="I144" s="52">
        <f t="shared" si="28"/>
        <v>133854.74627525176</v>
      </c>
      <c r="J144" s="52">
        <v>34099.680635080404</v>
      </c>
      <c r="K144" s="52">
        <v>48955.99447924034</v>
      </c>
      <c r="L144" s="52">
        <f t="shared" si="29"/>
        <v>83055.675114320737</v>
      </c>
      <c r="M144" s="52">
        <v>16986.3405293125</v>
      </c>
      <c r="N144" s="52">
        <v>6222.7994867574316</v>
      </c>
      <c r="O144" s="52">
        <f t="shared" si="30"/>
        <v>23209.14001606993</v>
      </c>
      <c r="P144" s="52">
        <v>7811.5921458641697</v>
      </c>
      <c r="Q144" s="52">
        <v>49748.336963554721</v>
      </c>
      <c r="R144" s="52">
        <f t="shared" si="31"/>
        <v>57559.929109418888</v>
      </c>
      <c r="S144" s="52">
        <v>1235.1267263360696</v>
      </c>
      <c r="T144" s="52">
        <v>41514.577081799514</v>
      </c>
      <c r="U144" s="52">
        <f t="shared" si="32"/>
        <v>42749.703808135586</v>
      </c>
      <c r="V144" s="52">
        <v>4920.5265698649737</v>
      </c>
      <c r="W144" s="52">
        <v>34756.968768534243</v>
      </c>
      <c r="X144" s="52">
        <f t="shared" si="33"/>
        <v>39677.495338399218</v>
      </c>
      <c r="Y144" s="52">
        <v>25257.208625531621</v>
      </c>
      <c r="Z144" s="52">
        <v>172420.80176440225</v>
      </c>
      <c r="AA144" s="52">
        <f t="shared" si="34"/>
        <v>197678.01038993386</v>
      </c>
      <c r="AB144" s="52">
        <v>42394.951121373873</v>
      </c>
      <c r="AC144" s="52">
        <v>102921.292240375</v>
      </c>
      <c r="AD144" s="52">
        <f t="shared" si="35"/>
        <v>145316.24336174887</v>
      </c>
    </row>
    <row r="145" spans="2:30">
      <c r="B145" s="88" t="s">
        <v>250</v>
      </c>
      <c r="C145" s="91">
        <f t="shared" si="24"/>
        <v>184407.91807099344</v>
      </c>
      <c r="D145" s="91">
        <f t="shared" si="25"/>
        <v>682821.52633237583</v>
      </c>
      <c r="E145" s="93">
        <f t="shared" si="26"/>
        <v>-498413.60826138238</v>
      </c>
      <c r="F145" s="91">
        <f t="shared" si="27"/>
        <v>867229.44440336933</v>
      </c>
      <c r="G145" s="52">
        <v>14294.599898068738</v>
      </c>
      <c r="H145" s="52">
        <v>125815.25137036557</v>
      </c>
      <c r="I145" s="52">
        <f t="shared" si="28"/>
        <v>140109.85126843431</v>
      </c>
      <c r="J145" s="52">
        <v>45323.585822980633</v>
      </c>
      <c r="K145" s="52">
        <v>50888.286703663827</v>
      </c>
      <c r="L145" s="52">
        <f t="shared" si="29"/>
        <v>96211.872526644467</v>
      </c>
      <c r="M145" s="52">
        <v>24210.682797191046</v>
      </c>
      <c r="N145" s="52">
        <v>5947.6702638596562</v>
      </c>
      <c r="O145" s="52">
        <f t="shared" si="30"/>
        <v>30158.3530610507</v>
      </c>
      <c r="P145" s="52">
        <v>10032.319283125527</v>
      </c>
      <c r="Q145" s="52">
        <v>53674.922420431481</v>
      </c>
      <c r="R145" s="52">
        <f t="shared" si="31"/>
        <v>63707.241703557011</v>
      </c>
      <c r="S145" s="52">
        <v>2204.9685513092813</v>
      </c>
      <c r="T145" s="52">
        <v>53303.00099237886</v>
      </c>
      <c r="U145" s="52">
        <f t="shared" si="32"/>
        <v>55507.969543688145</v>
      </c>
      <c r="V145" s="52">
        <v>3350.0793417312138</v>
      </c>
      <c r="W145" s="52">
        <v>44673.911249801393</v>
      </c>
      <c r="X145" s="52">
        <f t="shared" si="33"/>
        <v>48023.990591532609</v>
      </c>
      <c r="Y145" s="52">
        <v>27889.827231022351</v>
      </c>
      <c r="Z145" s="52">
        <v>208903.43821209157</v>
      </c>
      <c r="AA145" s="52">
        <f t="shared" si="34"/>
        <v>236793.26544311392</v>
      </c>
      <c r="AB145" s="52">
        <v>57101.855145564637</v>
      </c>
      <c r="AC145" s="52">
        <v>139615.04511978349</v>
      </c>
      <c r="AD145" s="52">
        <f t="shared" si="35"/>
        <v>196716.90026534814</v>
      </c>
    </row>
    <row r="146" spans="2:30">
      <c r="B146" s="88" t="s">
        <v>251</v>
      </c>
      <c r="C146" s="91">
        <f t="shared" si="24"/>
        <v>180852.78918062642</v>
      </c>
      <c r="D146" s="91">
        <f t="shared" si="25"/>
        <v>616128.00632438704</v>
      </c>
      <c r="E146" s="93">
        <f t="shared" si="26"/>
        <v>-435275.21714376064</v>
      </c>
      <c r="F146" s="91">
        <f t="shared" si="27"/>
        <v>796980.79550501355</v>
      </c>
      <c r="G146" s="52">
        <v>16137.186791701331</v>
      </c>
      <c r="H146" s="52">
        <v>101440.13327157525</v>
      </c>
      <c r="I146" s="52">
        <f t="shared" si="28"/>
        <v>117577.32006327658</v>
      </c>
      <c r="J146" s="52">
        <v>36374.327809275441</v>
      </c>
      <c r="K146" s="52">
        <v>54888.378650688952</v>
      </c>
      <c r="L146" s="52">
        <f t="shared" si="29"/>
        <v>91262.706459964393</v>
      </c>
      <c r="M146" s="52">
        <v>17809.069911119128</v>
      </c>
      <c r="N146" s="52">
        <v>5647.7056641244226</v>
      </c>
      <c r="O146" s="52">
        <f t="shared" si="30"/>
        <v>23456.775575243551</v>
      </c>
      <c r="P146" s="52">
        <v>15722.791897113173</v>
      </c>
      <c r="Q146" s="52">
        <v>51538.861781522741</v>
      </c>
      <c r="R146" s="52">
        <f t="shared" si="31"/>
        <v>67261.653678635921</v>
      </c>
      <c r="S146" s="52">
        <v>1757.6243215401564</v>
      </c>
      <c r="T146" s="52">
        <v>53611.17111981754</v>
      </c>
      <c r="U146" s="52">
        <f t="shared" si="32"/>
        <v>55368.795441357695</v>
      </c>
      <c r="V146" s="52">
        <v>2788.5124138932192</v>
      </c>
      <c r="W146" s="52">
        <v>45435.109511498769</v>
      </c>
      <c r="X146" s="52">
        <f t="shared" si="33"/>
        <v>48223.621925391992</v>
      </c>
      <c r="Y146" s="52">
        <v>36743.113926874823</v>
      </c>
      <c r="Z146" s="52">
        <v>184512.96655701546</v>
      </c>
      <c r="AA146" s="52">
        <f t="shared" si="34"/>
        <v>221256.08048389028</v>
      </c>
      <c r="AB146" s="52">
        <v>53520.162109109151</v>
      </c>
      <c r="AC146" s="52">
        <v>119053.67976814396</v>
      </c>
      <c r="AD146" s="52">
        <f t="shared" si="35"/>
        <v>172573.84187725311</v>
      </c>
    </row>
    <row r="147" spans="2:30">
      <c r="B147" s="88" t="s">
        <v>252</v>
      </c>
      <c r="C147" s="91">
        <f t="shared" si="24"/>
        <v>186641.23038467986</v>
      </c>
      <c r="D147" s="91">
        <f t="shared" si="25"/>
        <v>666126.6817011477</v>
      </c>
      <c r="E147" s="93">
        <f t="shared" si="26"/>
        <v>-479485.45131646784</v>
      </c>
      <c r="F147" s="91">
        <f t="shared" si="27"/>
        <v>852767.91208582756</v>
      </c>
      <c r="G147" s="52">
        <v>18082.435644971963</v>
      </c>
      <c r="H147" s="52">
        <v>136271.06507104091</v>
      </c>
      <c r="I147" s="52">
        <f t="shared" si="28"/>
        <v>154353.50071601287</v>
      </c>
      <c r="J147" s="52">
        <v>39780.999116214596</v>
      </c>
      <c r="K147" s="52">
        <v>39680.736616632814</v>
      </c>
      <c r="L147" s="52">
        <f t="shared" si="29"/>
        <v>79461.735732847417</v>
      </c>
      <c r="M147" s="52">
        <v>19997.216788335401</v>
      </c>
      <c r="N147" s="52">
        <v>6059.7183118062239</v>
      </c>
      <c r="O147" s="52">
        <f t="shared" si="30"/>
        <v>26056.935100141625</v>
      </c>
      <c r="P147" s="52">
        <v>12609.329363019438</v>
      </c>
      <c r="Q147" s="52">
        <v>65018.540475792091</v>
      </c>
      <c r="R147" s="52">
        <f t="shared" si="31"/>
        <v>77627.86983881153</v>
      </c>
      <c r="S147" s="52">
        <v>968.75741299123342</v>
      </c>
      <c r="T147" s="52">
        <v>48469.65535607974</v>
      </c>
      <c r="U147" s="52">
        <f t="shared" si="32"/>
        <v>49438.412769070972</v>
      </c>
      <c r="V147" s="52">
        <v>2996.2305812966629</v>
      </c>
      <c r="W147" s="52">
        <v>40231.778801872715</v>
      </c>
      <c r="X147" s="52">
        <f t="shared" si="33"/>
        <v>43228.009383169381</v>
      </c>
      <c r="Y147" s="52">
        <v>50274.780598545491</v>
      </c>
      <c r="Z147" s="52">
        <v>197970.01747764333</v>
      </c>
      <c r="AA147" s="52">
        <f t="shared" si="34"/>
        <v>248244.79807618883</v>
      </c>
      <c r="AB147" s="52">
        <v>41931.480879305062</v>
      </c>
      <c r="AC147" s="52">
        <v>132425.1695902799</v>
      </c>
      <c r="AD147" s="52">
        <f t="shared" si="35"/>
        <v>174356.65046958497</v>
      </c>
    </row>
    <row r="148" spans="2:30">
      <c r="B148" s="88" t="s">
        <v>253</v>
      </c>
      <c r="C148" s="91">
        <f t="shared" si="24"/>
        <v>198251.76838622097</v>
      </c>
      <c r="D148" s="91">
        <f t="shared" si="25"/>
        <v>667818.75237083645</v>
      </c>
      <c r="E148" s="93">
        <f t="shared" si="26"/>
        <v>-469566.98398461548</v>
      </c>
      <c r="F148" s="91">
        <f t="shared" si="27"/>
        <v>866070.52075705735</v>
      </c>
      <c r="G148" s="52">
        <v>21932.765413402143</v>
      </c>
      <c r="H148" s="52">
        <v>112704.62587581958</v>
      </c>
      <c r="I148" s="52">
        <f t="shared" si="28"/>
        <v>134637.3912892217</v>
      </c>
      <c r="J148" s="52">
        <v>49197.962221876835</v>
      </c>
      <c r="K148" s="52">
        <v>56207.194935756044</v>
      </c>
      <c r="L148" s="52">
        <f t="shared" si="29"/>
        <v>105405.15715763287</v>
      </c>
      <c r="M148" s="52">
        <v>17464.326791909007</v>
      </c>
      <c r="N148" s="52">
        <v>4929.8666344431831</v>
      </c>
      <c r="O148" s="52">
        <f t="shared" si="30"/>
        <v>22394.193426352191</v>
      </c>
      <c r="P148" s="52">
        <v>15150.223734216661</v>
      </c>
      <c r="Q148" s="52">
        <v>62689.892870489588</v>
      </c>
      <c r="R148" s="52">
        <f t="shared" si="31"/>
        <v>77840.116604706243</v>
      </c>
      <c r="S148" s="52">
        <v>1887.3528789513002</v>
      </c>
      <c r="T148" s="52">
        <v>54332.943091124798</v>
      </c>
      <c r="U148" s="52">
        <f t="shared" si="32"/>
        <v>56220.295970076098</v>
      </c>
      <c r="V148" s="52">
        <v>2492.175643851494</v>
      </c>
      <c r="W148" s="52">
        <v>35751.637989307354</v>
      </c>
      <c r="X148" s="52">
        <f t="shared" si="33"/>
        <v>38243.813633158847</v>
      </c>
      <c r="Y148" s="52">
        <v>54185.70301649985</v>
      </c>
      <c r="Z148" s="52">
        <v>201967.42210870984</v>
      </c>
      <c r="AA148" s="52">
        <f t="shared" si="34"/>
        <v>256153.12512520968</v>
      </c>
      <c r="AB148" s="52">
        <v>35941.258685513669</v>
      </c>
      <c r="AC148" s="52">
        <v>139235.16886518599</v>
      </c>
      <c r="AD148" s="52">
        <f t="shared" si="35"/>
        <v>175176.42755069965</v>
      </c>
    </row>
    <row r="149" spans="2:30">
      <c r="B149" s="88" t="s">
        <v>254</v>
      </c>
      <c r="C149" s="91">
        <f t="shared" si="24"/>
        <v>252796.62034892227</v>
      </c>
      <c r="D149" s="91">
        <f t="shared" si="25"/>
        <v>731767.33583604917</v>
      </c>
      <c r="E149" s="93">
        <f t="shared" si="26"/>
        <v>-478970.7154871269</v>
      </c>
      <c r="F149" s="91">
        <f t="shared" si="27"/>
        <v>984563.95618497138</v>
      </c>
      <c r="G149" s="52">
        <v>25776.210573869721</v>
      </c>
      <c r="H149" s="52">
        <v>123260.9904296327</v>
      </c>
      <c r="I149" s="52">
        <f t="shared" si="28"/>
        <v>149037.20100350241</v>
      </c>
      <c r="J149" s="52">
        <v>66656.018593664296</v>
      </c>
      <c r="K149" s="52">
        <v>72557.638777250177</v>
      </c>
      <c r="L149" s="52">
        <f t="shared" si="29"/>
        <v>139213.65737091447</v>
      </c>
      <c r="M149" s="52">
        <v>19666.584116867089</v>
      </c>
      <c r="N149" s="52">
        <v>6602.3696428092744</v>
      </c>
      <c r="O149" s="52">
        <f t="shared" si="30"/>
        <v>26268.953759676362</v>
      </c>
      <c r="P149" s="52">
        <v>19461.879183227942</v>
      </c>
      <c r="Q149" s="52">
        <v>58711.040075711251</v>
      </c>
      <c r="R149" s="52">
        <f t="shared" si="31"/>
        <v>78172.91925893919</v>
      </c>
      <c r="S149" s="52">
        <v>2881.4149326060992</v>
      </c>
      <c r="T149" s="52">
        <v>49965.086463708671</v>
      </c>
      <c r="U149" s="52">
        <f t="shared" si="32"/>
        <v>52846.501396314772</v>
      </c>
      <c r="V149" s="52">
        <v>2368.1425250447132</v>
      </c>
      <c r="W149" s="52">
        <v>46060.50561487161</v>
      </c>
      <c r="X149" s="52">
        <f t="shared" si="33"/>
        <v>48428.648139916324</v>
      </c>
      <c r="Y149" s="52">
        <v>57669.076816910798</v>
      </c>
      <c r="Z149" s="52">
        <v>226758.79937407566</v>
      </c>
      <c r="AA149" s="52">
        <f t="shared" si="34"/>
        <v>284427.87619098648</v>
      </c>
      <c r="AB149" s="52">
        <v>58317.29360673164</v>
      </c>
      <c r="AC149" s="52">
        <v>147850.90545798978</v>
      </c>
      <c r="AD149" s="52">
        <f t="shared" si="35"/>
        <v>206168.19906472141</v>
      </c>
    </row>
    <row r="150" spans="2:30">
      <c r="B150" s="88" t="s">
        <v>255</v>
      </c>
      <c r="C150" s="91">
        <f t="shared" si="24"/>
        <v>156548.30425321503</v>
      </c>
      <c r="D150" s="91">
        <f t="shared" si="25"/>
        <v>501990.87767093314</v>
      </c>
      <c r="E150" s="93">
        <f t="shared" si="26"/>
        <v>-345442.57341771811</v>
      </c>
      <c r="F150" s="91">
        <f t="shared" si="27"/>
        <v>658539.18192414811</v>
      </c>
      <c r="G150" s="52">
        <v>18599.807145671977</v>
      </c>
      <c r="H150" s="52">
        <v>70927.059885652547</v>
      </c>
      <c r="I150" s="52">
        <f t="shared" si="28"/>
        <v>89526.867031324524</v>
      </c>
      <c r="J150" s="52">
        <v>40765.613434640247</v>
      </c>
      <c r="K150" s="52">
        <v>54723.253775238991</v>
      </c>
      <c r="L150" s="52">
        <f t="shared" si="29"/>
        <v>95488.867209879245</v>
      </c>
      <c r="M150" s="52">
        <v>14092.960036851524</v>
      </c>
      <c r="N150" s="52">
        <v>2733.5326107413343</v>
      </c>
      <c r="O150" s="52">
        <f t="shared" si="30"/>
        <v>16826.492647592859</v>
      </c>
      <c r="P150" s="52">
        <v>17011.07209970714</v>
      </c>
      <c r="Q150" s="52">
        <v>31359.126640413393</v>
      </c>
      <c r="R150" s="52">
        <f t="shared" si="31"/>
        <v>48370.198740120533</v>
      </c>
      <c r="S150" s="52">
        <v>1311.3001950583382</v>
      </c>
      <c r="T150" s="52">
        <v>35854.046937761981</v>
      </c>
      <c r="U150" s="52">
        <f t="shared" si="32"/>
        <v>37165.347132820316</v>
      </c>
      <c r="V150" s="52">
        <v>1661.8209793152889</v>
      </c>
      <c r="W150" s="52">
        <v>29706.256819875227</v>
      </c>
      <c r="X150" s="52">
        <f t="shared" si="33"/>
        <v>31368.077799190516</v>
      </c>
      <c r="Y150" s="52">
        <v>37379.48033648562</v>
      </c>
      <c r="Z150" s="52">
        <v>156239.35226616234</v>
      </c>
      <c r="AA150" s="52">
        <f t="shared" si="34"/>
        <v>193618.83260264795</v>
      </c>
      <c r="AB150" s="52">
        <v>25726.250025484856</v>
      </c>
      <c r="AC150" s="52">
        <v>120448.24873508733</v>
      </c>
      <c r="AD150" s="52">
        <f t="shared" si="35"/>
        <v>146174.49876057217</v>
      </c>
    </row>
    <row r="151" spans="2:30">
      <c r="B151" s="88" t="s">
        <v>256</v>
      </c>
      <c r="C151" s="91">
        <f t="shared" si="24"/>
        <v>148452.79265706165</v>
      </c>
      <c r="D151" s="91">
        <f t="shared" si="25"/>
        <v>558064.23475645622</v>
      </c>
      <c r="E151" s="93">
        <f t="shared" si="26"/>
        <v>-409611.44209939457</v>
      </c>
      <c r="F151" s="91">
        <f t="shared" si="27"/>
        <v>706517.02741351805</v>
      </c>
      <c r="G151" s="52">
        <v>12375.132187068752</v>
      </c>
      <c r="H151" s="52">
        <v>86965.338711389719</v>
      </c>
      <c r="I151" s="52">
        <f t="shared" si="28"/>
        <v>99340.470898458472</v>
      </c>
      <c r="J151" s="52">
        <v>27395.482249140285</v>
      </c>
      <c r="K151" s="52">
        <v>57446.9054310473</v>
      </c>
      <c r="L151" s="52">
        <f t="shared" si="29"/>
        <v>84842.387680187589</v>
      </c>
      <c r="M151" s="52">
        <v>12834.962868207151</v>
      </c>
      <c r="N151" s="52">
        <v>4842.7770858656831</v>
      </c>
      <c r="O151" s="52">
        <f t="shared" si="30"/>
        <v>17677.739954072833</v>
      </c>
      <c r="P151" s="52">
        <v>10947.965384037605</v>
      </c>
      <c r="Q151" s="52">
        <v>36879.742187063704</v>
      </c>
      <c r="R151" s="52">
        <f t="shared" si="31"/>
        <v>47827.707571101309</v>
      </c>
      <c r="S151" s="52">
        <v>1066.8091755003156</v>
      </c>
      <c r="T151" s="52">
        <v>39037.039046187456</v>
      </c>
      <c r="U151" s="52">
        <f t="shared" si="32"/>
        <v>40103.848221687775</v>
      </c>
      <c r="V151" s="52">
        <v>1758.0698224670207</v>
      </c>
      <c r="W151" s="52">
        <v>48840.865963325159</v>
      </c>
      <c r="X151" s="52">
        <f t="shared" si="33"/>
        <v>50598.935785792179</v>
      </c>
      <c r="Y151" s="52">
        <v>30589.321878269559</v>
      </c>
      <c r="Z151" s="52">
        <v>160763.10304688025</v>
      </c>
      <c r="AA151" s="52">
        <f t="shared" si="34"/>
        <v>191352.4249251498</v>
      </c>
      <c r="AB151" s="52">
        <v>51485.049092370959</v>
      </c>
      <c r="AC151" s="52">
        <v>123288.46328469706</v>
      </c>
      <c r="AD151" s="52">
        <f t="shared" si="35"/>
        <v>174773.51237706802</v>
      </c>
    </row>
    <row r="152" spans="2:30">
      <c r="B152" s="88" t="s">
        <v>257</v>
      </c>
      <c r="C152" s="91">
        <f t="shared" si="24"/>
        <v>231354.03125970971</v>
      </c>
      <c r="D152" s="91">
        <f t="shared" si="25"/>
        <v>679738.86109300284</v>
      </c>
      <c r="E152" s="93">
        <f t="shared" si="26"/>
        <v>-448384.8298332931</v>
      </c>
      <c r="F152" s="91">
        <f t="shared" si="27"/>
        <v>911092.89235271246</v>
      </c>
      <c r="G152" s="52">
        <v>14195.26423622796</v>
      </c>
      <c r="H152" s="52">
        <v>119069.63712518939</v>
      </c>
      <c r="I152" s="52">
        <f t="shared" si="28"/>
        <v>133264.90136141735</v>
      </c>
      <c r="J152" s="52">
        <v>52530.751587157029</v>
      </c>
      <c r="K152" s="52">
        <v>79485.982502919534</v>
      </c>
      <c r="L152" s="52">
        <f t="shared" si="29"/>
        <v>132016.73409007656</v>
      </c>
      <c r="M152" s="52">
        <v>20510.768291565353</v>
      </c>
      <c r="N152" s="52">
        <v>5610.7188410887329</v>
      </c>
      <c r="O152" s="52">
        <f t="shared" si="30"/>
        <v>26121.487132654085</v>
      </c>
      <c r="P152" s="52">
        <v>14964.60071028626</v>
      </c>
      <c r="Q152" s="52">
        <v>50096.58861494845</v>
      </c>
      <c r="R152" s="52">
        <f t="shared" si="31"/>
        <v>65061.189325234707</v>
      </c>
      <c r="S152" s="52">
        <v>1829.8877788202276</v>
      </c>
      <c r="T152" s="52">
        <v>45961.000725969592</v>
      </c>
      <c r="U152" s="52">
        <f t="shared" si="32"/>
        <v>47790.888504789822</v>
      </c>
      <c r="V152" s="52">
        <v>2041.8382531602297</v>
      </c>
      <c r="W152" s="52">
        <v>41779.763042536491</v>
      </c>
      <c r="X152" s="52">
        <f t="shared" si="33"/>
        <v>43821.601295696724</v>
      </c>
      <c r="Y152" s="52">
        <v>37973.666985182412</v>
      </c>
      <c r="Z152" s="52">
        <v>199757.59970363215</v>
      </c>
      <c r="AA152" s="52">
        <f t="shared" si="34"/>
        <v>237731.26668881456</v>
      </c>
      <c r="AB152" s="52">
        <v>87307.253417310218</v>
      </c>
      <c r="AC152" s="52">
        <v>137977.57053671841</v>
      </c>
      <c r="AD152" s="52">
        <f t="shared" si="35"/>
        <v>225284.82395402863</v>
      </c>
    </row>
    <row r="153" spans="2:30">
      <c r="B153" s="88" t="s">
        <v>258</v>
      </c>
      <c r="C153" s="91">
        <f t="shared" si="24"/>
        <v>187713.43979389954</v>
      </c>
      <c r="D153" s="91">
        <f t="shared" si="25"/>
        <v>694203.13732766663</v>
      </c>
      <c r="E153" s="93">
        <f t="shared" si="26"/>
        <v>-506489.69753376709</v>
      </c>
      <c r="F153" s="91">
        <f t="shared" si="27"/>
        <v>881916.57712156617</v>
      </c>
      <c r="G153" s="52">
        <v>14546.484263912975</v>
      </c>
      <c r="H153" s="52">
        <v>113944.36386039808</v>
      </c>
      <c r="I153" s="52">
        <f t="shared" si="28"/>
        <v>128490.84812431106</v>
      </c>
      <c r="J153" s="52">
        <v>49782.028055347488</v>
      </c>
      <c r="K153" s="52">
        <v>52475.010183082522</v>
      </c>
      <c r="L153" s="52">
        <f t="shared" si="29"/>
        <v>102257.03823843002</v>
      </c>
      <c r="M153" s="52">
        <v>19051.401109903134</v>
      </c>
      <c r="N153" s="52">
        <v>4175.5160778765967</v>
      </c>
      <c r="O153" s="52">
        <f t="shared" si="30"/>
        <v>23226.917187779731</v>
      </c>
      <c r="P153" s="52">
        <v>12935.453379567874</v>
      </c>
      <c r="Q153" s="52">
        <v>47559.081943049459</v>
      </c>
      <c r="R153" s="52">
        <f t="shared" si="31"/>
        <v>60494.535322617332</v>
      </c>
      <c r="S153" s="52">
        <v>1698.1504369536253</v>
      </c>
      <c r="T153" s="52">
        <v>47450.20470825248</v>
      </c>
      <c r="U153" s="52">
        <f t="shared" si="32"/>
        <v>49148.355145206107</v>
      </c>
      <c r="V153" s="52">
        <v>2110.4798674430235</v>
      </c>
      <c r="W153" s="52">
        <v>29186.27005216181</v>
      </c>
      <c r="X153" s="52">
        <f t="shared" si="33"/>
        <v>31296.749919604834</v>
      </c>
      <c r="Y153" s="52">
        <v>32047.545897129807</v>
      </c>
      <c r="Z153" s="52">
        <v>247936.04687456798</v>
      </c>
      <c r="AA153" s="52">
        <f t="shared" si="34"/>
        <v>279983.59277169779</v>
      </c>
      <c r="AB153" s="52">
        <v>55541.896783641612</v>
      </c>
      <c r="AC153" s="52">
        <v>151476.64362827764</v>
      </c>
      <c r="AD153" s="52">
        <f t="shared" si="35"/>
        <v>207018.54041191924</v>
      </c>
    </row>
    <row r="154" spans="2:30">
      <c r="B154" s="88" t="s">
        <v>259</v>
      </c>
      <c r="C154" s="91">
        <f t="shared" si="24"/>
        <v>235062.82248306304</v>
      </c>
      <c r="D154" s="91">
        <f t="shared" si="25"/>
        <v>680074.28909174341</v>
      </c>
      <c r="E154" s="93">
        <f t="shared" si="26"/>
        <v>-445011.46660868038</v>
      </c>
      <c r="F154" s="91">
        <f t="shared" si="27"/>
        <v>915137.11157480627</v>
      </c>
      <c r="G154" s="52">
        <v>13334.38337922362</v>
      </c>
      <c r="H154" s="52">
        <v>140269.1885575887</v>
      </c>
      <c r="I154" s="52">
        <f t="shared" si="28"/>
        <v>153603.57193681231</v>
      </c>
      <c r="J154" s="52">
        <v>60557.738140728179</v>
      </c>
      <c r="K154" s="52">
        <v>48755.419857039458</v>
      </c>
      <c r="L154" s="52">
        <f t="shared" si="29"/>
        <v>109313.15799776764</v>
      </c>
      <c r="M154" s="52">
        <v>26316.003792367581</v>
      </c>
      <c r="N154" s="52">
        <v>5656.00936605884</v>
      </c>
      <c r="O154" s="52">
        <f t="shared" si="30"/>
        <v>31972.01315842642</v>
      </c>
      <c r="P154" s="52">
        <v>13627.439922220985</v>
      </c>
      <c r="Q154" s="52">
        <v>43171.242216315622</v>
      </c>
      <c r="R154" s="52">
        <f t="shared" si="31"/>
        <v>56798.682138536606</v>
      </c>
      <c r="S154" s="52">
        <v>1856.9834796146629</v>
      </c>
      <c r="T154" s="52">
        <v>60815.178900249812</v>
      </c>
      <c r="U154" s="52">
        <f t="shared" si="32"/>
        <v>62672.162379864472</v>
      </c>
      <c r="V154" s="52">
        <v>4720.6067947755428</v>
      </c>
      <c r="W154" s="52">
        <v>28888.780083637914</v>
      </c>
      <c r="X154" s="52">
        <f t="shared" si="33"/>
        <v>33609.386878413454</v>
      </c>
      <c r="Y154" s="52">
        <v>36697.360939176833</v>
      </c>
      <c r="Z154" s="52">
        <v>200266.26312177599</v>
      </c>
      <c r="AA154" s="52">
        <f t="shared" si="34"/>
        <v>236963.62406095283</v>
      </c>
      <c r="AB154" s="52">
        <v>77952.306034955633</v>
      </c>
      <c r="AC154" s="52">
        <v>152252.20698907701</v>
      </c>
      <c r="AD154" s="52">
        <f t="shared" si="35"/>
        <v>230204.51302403264</v>
      </c>
    </row>
    <row r="155" spans="2:30">
      <c r="B155" s="88" t="s">
        <v>260</v>
      </c>
      <c r="C155" s="91">
        <f t="shared" si="24"/>
        <v>179645.42331871871</v>
      </c>
      <c r="D155" s="91">
        <f t="shared" si="25"/>
        <v>627859.94323963253</v>
      </c>
      <c r="E155" s="93">
        <f t="shared" si="26"/>
        <v>-448214.51992091385</v>
      </c>
      <c r="F155" s="91">
        <f t="shared" si="27"/>
        <v>807505.3665583512</v>
      </c>
      <c r="G155" s="52">
        <v>9761.6923126489946</v>
      </c>
      <c r="H155" s="52">
        <v>123915.1881887846</v>
      </c>
      <c r="I155" s="52">
        <f t="shared" si="28"/>
        <v>133676.8805014336</v>
      </c>
      <c r="J155" s="52">
        <v>52194.842138249151</v>
      </c>
      <c r="K155" s="52">
        <v>43297.080293975647</v>
      </c>
      <c r="L155" s="52">
        <f t="shared" si="29"/>
        <v>95491.92243222479</v>
      </c>
      <c r="M155" s="52">
        <v>17983.96938865865</v>
      </c>
      <c r="N155" s="52">
        <v>6791.7072580687463</v>
      </c>
      <c r="O155" s="52">
        <f t="shared" si="30"/>
        <v>24775.676646727396</v>
      </c>
      <c r="P155" s="52">
        <v>13756.37776246352</v>
      </c>
      <c r="Q155" s="52">
        <v>48687.750538288441</v>
      </c>
      <c r="R155" s="52">
        <f t="shared" si="31"/>
        <v>62444.12830075196</v>
      </c>
      <c r="S155" s="52">
        <v>1284.1677861741116</v>
      </c>
      <c r="T155" s="52">
        <v>56606.945848326373</v>
      </c>
      <c r="U155" s="52">
        <f t="shared" si="32"/>
        <v>57891.113634500485</v>
      </c>
      <c r="V155" s="52">
        <v>7769.6178852955236</v>
      </c>
      <c r="W155" s="52">
        <v>20945.166594675924</v>
      </c>
      <c r="X155" s="52">
        <f t="shared" si="33"/>
        <v>28714.784479971448</v>
      </c>
      <c r="Y155" s="52">
        <v>24122.285381147645</v>
      </c>
      <c r="Z155" s="52">
        <v>205502.88544886257</v>
      </c>
      <c r="AA155" s="52">
        <f t="shared" si="34"/>
        <v>229625.1708300102</v>
      </c>
      <c r="AB155" s="52">
        <v>52772.470664081098</v>
      </c>
      <c r="AC155" s="52">
        <v>122113.21906865026</v>
      </c>
      <c r="AD155" s="52">
        <f t="shared" si="35"/>
        <v>174885.68973273135</v>
      </c>
    </row>
    <row r="156" spans="2:30">
      <c r="B156" s="88" t="s">
        <v>261</v>
      </c>
      <c r="C156" s="91">
        <f t="shared" si="24"/>
        <v>211478.7466944675</v>
      </c>
      <c r="D156" s="91">
        <f t="shared" si="25"/>
        <v>684794.79029741022</v>
      </c>
      <c r="E156" s="93">
        <f t="shared" si="26"/>
        <v>-473316.04360294272</v>
      </c>
      <c r="F156" s="91">
        <f t="shared" si="27"/>
        <v>896273.53699187771</v>
      </c>
      <c r="G156" s="52">
        <v>12737.188632674648</v>
      </c>
      <c r="H156" s="52">
        <v>127986.68777722333</v>
      </c>
      <c r="I156" s="52">
        <f t="shared" si="28"/>
        <v>140723.87640989799</v>
      </c>
      <c r="J156" s="52">
        <v>62629.92557948707</v>
      </c>
      <c r="K156" s="52">
        <v>41275.809153786824</v>
      </c>
      <c r="L156" s="52">
        <f t="shared" si="29"/>
        <v>103905.73473327389</v>
      </c>
      <c r="M156" s="52">
        <v>23760.805069726208</v>
      </c>
      <c r="N156" s="52">
        <v>6591.731698700527</v>
      </c>
      <c r="O156" s="52">
        <f t="shared" si="30"/>
        <v>30352.536768426733</v>
      </c>
      <c r="P156" s="52">
        <v>13130.222489390644</v>
      </c>
      <c r="Q156" s="52">
        <v>58580.803635967073</v>
      </c>
      <c r="R156" s="52">
        <f t="shared" si="31"/>
        <v>71711.026125357719</v>
      </c>
      <c r="S156" s="52">
        <v>2442.3114461672935</v>
      </c>
      <c r="T156" s="52">
        <v>49716.398997706718</v>
      </c>
      <c r="U156" s="52">
        <f t="shared" si="32"/>
        <v>52158.710443874013</v>
      </c>
      <c r="V156" s="52">
        <v>4313.4672493847365</v>
      </c>
      <c r="W156" s="52">
        <v>48005.057972369774</v>
      </c>
      <c r="X156" s="52">
        <f t="shared" si="33"/>
        <v>52318.525221754513</v>
      </c>
      <c r="Y156" s="52">
        <v>24198.554767156602</v>
      </c>
      <c r="Z156" s="52">
        <v>195878.39274079414</v>
      </c>
      <c r="AA156" s="52">
        <f t="shared" si="34"/>
        <v>220076.94750795074</v>
      </c>
      <c r="AB156" s="52">
        <v>68266.271460480275</v>
      </c>
      <c r="AC156" s="52">
        <v>156759.9083208619</v>
      </c>
      <c r="AD156" s="52">
        <f t="shared" si="35"/>
        <v>225026.17978134216</v>
      </c>
    </row>
    <row r="157" spans="2:30">
      <c r="B157" s="88" t="s">
        <v>262</v>
      </c>
      <c r="C157" s="91">
        <f t="shared" si="24"/>
        <v>198935.78080308478</v>
      </c>
      <c r="D157" s="91">
        <f t="shared" si="25"/>
        <v>689304.0174455524</v>
      </c>
      <c r="E157" s="93">
        <f t="shared" si="26"/>
        <v>-490368.23664246761</v>
      </c>
      <c r="F157" s="91">
        <f t="shared" si="27"/>
        <v>888239.79824863712</v>
      </c>
      <c r="G157" s="52">
        <v>12320.533091054112</v>
      </c>
      <c r="H157" s="52">
        <v>127882.51004121729</v>
      </c>
      <c r="I157" s="52">
        <f t="shared" si="28"/>
        <v>140203.04313227141</v>
      </c>
      <c r="J157" s="52">
        <v>54274.113095765213</v>
      </c>
      <c r="K157" s="52">
        <v>51362.157433780172</v>
      </c>
      <c r="L157" s="52">
        <f t="shared" si="29"/>
        <v>105636.27052954538</v>
      </c>
      <c r="M157" s="52">
        <v>26013.364387919744</v>
      </c>
      <c r="N157" s="52">
        <v>6605.2349831790852</v>
      </c>
      <c r="O157" s="52">
        <f t="shared" si="30"/>
        <v>32618.59937109883</v>
      </c>
      <c r="P157" s="52">
        <v>11114.316372094316</v>
      </c>
      <c r="Q157" s="52">
        <v>56397.800647867298</v>
      </c>
      <c r="R157" s="52">
        <f t="shared" si="31"/>
        <v>67512.117019961617</v>
      </c>
      <c r="S157" s="52">
        <v>2125.3810085376654</v>
      </c>
      <c r="T157" s="52">
        <v>49318.787065576762</v>
      </c>
      <c r="U157" s="52">
        <f t="shared" si="32"/>
        <v>51444.16807411443</v>
      </c>
      <c r="V157" s="52">
        <v>4678.516034181318</v>
      </c>
      <c r="W157" s="52">
        <v>44216.66720543008</v>
      </c>
      <c r="X157" s="52">
        <f t="shared" si="33"/>
        <v>48895.183239611397</v>
      </c>
      <c r="Y157" s="52">
        <v>14958.528061321203</v>
      </c>
      <c r="Z157" s="52">
        <v>205589.90728586851</v>
      </c>
      <c r="AA157" s="52">
        <f t="shared" si="34"/>
        <v>220548.43534718972</v>
      </c>
      <c r="AB157" s="52">
        <v>73451.028752211205</v>
      </c>
      <c r="AC157" s="52">
        <v>147930.95278263316</v>
      </c>
      <c r="AD157" s="52">
        <f t="shared" si="35"/>
        <v>221381.98153484438</v>
      </c>
    </row>
    <row r="158" spans="2:30">
      <c r="B158" s="88" t="s">
        <v>263</v>
      </c>
      <c r="C158" s="91">
        <f t="shared" si="24"/>
        <v>218103.73601113819</v>
      </c>
      <c r="D158" s="91">
        <f t="shared" si="25"/>
        <v>743578.04665250145</v>
      </c>
      <c r="E158" s="93">
        <f t="shared" si="26"/>
        <v>-525474.31064136326</v>
      </c>
      <c r="F158" s="91">
        <f t="shared" si="27"/>
        <v>961681.78266363963</v>
      </c>
      <c r="G158" s="52">
        <v>8219.2072689724773</v>
      </c>
      <c r="H158" s="52">
        <v>140514.21286748376</v>
      </c>
      <c r="I158" s="52">
        <f t="shared" si="28"/>
        <v>148733.42013645623</v>
      </c>
      <c r="J158" s="52">
        <v>68175.076711072397</v>
      </c>
      <c r="K158" s="52">
        <v>73640.710815842482</v>
      </c>
      <c r="L158" s="52">
        <f t="shared" si="29"/>
        <v>141815.78752691488</v>
      </c>
      <c r="M158" s="52">
        <v>24077.32739934343</v>
      </c>
      <c r="N158" s="52">
        <v>6494.9881674982298</v>
      </c>
      <c r="O158" s="52">
        <f t="shared" si="30"/>
        <v>30572.315566841658</v>
      </c>
      <c r="P158" s="52">
        <v>11726.581786949115</v>
      </c>
      <c r="Q158" s="52">
        <v>52738.689009795613</v>
      </c>
      <c r="R158" s="52">
        <f t="shared" si="31"/>
        <v>64465.270796744728</v>
      </c>
      <c r="S158" s="52">
        <v>2732.2886563090374</v>
      </c>
      <c r="T158" s="52">
        <v>33639.348142184856</v>
      </c>
      <c r="U158" s="52">
        <f t="shared" si="32"/>
        <v>36371.636798493892</v>
      </c>
      <c r="V158" s="52">
        <v>4610.9122571341686</v>
      </c>
      <c r="W158" s="52">
        <v>52634.694722072614</v>
      </c>
      <c r="X158" s="52">
        <f t="shared" si="33"/>
        <v>57245.606979206786</v>
      </c>
      <c r="Y158" s="52">
        <v>22429.250372536801</v>
      </c>
      <c r="Z158" s="52">
        <v>233679.68959731102</v>
      </c>
      <c r="AA158" s="52">
        <f t="shared" si="34"/>
        <v>256108.93996984782</v>
      </c>
      <c r="AB158" s="52">
        <v>76133.091558820743</v>
      </c>
      <c r="AC158" s="52">
        <v>150235.71333031289</v>
      </c>
      <c r="AD158" s="52">
        <f t="shared" si="35"/>
        <v>226368.80488913364</v>
      </c>
    </row>
    <row r="159" spans="2:30">
      <c r="B159" s="88" t="s">
        <v>264</v>
      </c>
      <c r="C159" s="91">
        <f t="shared" si="24"/>
        <v>216869.80890644644</v>
      </c>
      <c r="D159" s="91">
        <f t="shared" si="25"/>
        <v>720949.19440735551</v>
      </c>
      <c r="E159" s="93">
        <f t="shared" si="26"/>
        <v>-504079.38550090906</v>
      </c>
      <c r="F159" s="91">
        <f t="shared" si="27"/>
        <v>937819.00331380172</v>
      </c>
      <c r="G159" s="52">
        <v>7232.6037680164163</v>
      </c>
      <c r="H159" s="52">
        <v>118902.26105608621</v>
      </c>
      <c r="I159" s="52">
        <f t="shared" si="28"/>
        <v>126134.86482410262</v>
      </c>
      <c r="J159" s="52">
        <v>55568.39267944319</v>
      </c>
      <c r="K159" s="52">
        <v>60198.447444418991</v>
      </c>
      <c r="L159" s="52">
        <f t="shared" si="29"/>
        <v>115766.84012386217</v>
      </c>
      <c r="M159" s="52">
        <v>23498.017810869682</v>
      </c>
      <c r="N159" s="52">
        <v>7317.8907988229948</v>
      </c>
      <c r="O159" s="52">
        <f t="shared" si="30"/>
        <v>30815.908609692677</v>
      </c>
      <c r="P159" s="52">
        <v>15042.348506547452</v>
      </c>
      <c r="Q159" s="52">
        <v>64669.262815045855</v>
      </c>
      <c r="R159" s="52">
        <f t="shared" si="31"/>
        <v>79711.611321593315</v>
      </c>
      <c r="S159" s="52">
        <v>3104.5423462470244</v>
      </c>
      <c r="T159" s="52">
        <v>52295.712406286148</v>
      </c>
      <c r="U159" s="52">
        <f t="shared" si="32"/>
        <v>55400.254752533176</v>
      </c>
      <c r="V159" s="52">
        <v>4500.7442774492265</v>
      </c>
      <c r="W159" s="52">
        <v>53514.441315543248</v>
      </c>
      <c r="X159" s="52">
        <f t="shared" si="33"/>
        <v>58015.185592992479</v>
      </c>
      <c r="Y159" s="52">
        <v>41474.059769472355</v>
      </c>
      <c r="Z159" s="52">
        <v>227459.98998728229</v>
      </c>
      <c r="AA159" s="52">
        <f t="shared" si="34"/>
        <v>268934.04975675466</v>
      </c>
      <c r="AB159" s="52">
        <v>66449.099748401088</v>
      </c>
      <c r="AC159" s="52">
        <v>136591.18858386966</v>
      </c>
      <c r="AD159" s="52">
        <f t="shared" si="35"/>
        <v>203040.28833227075</v>
      </c>
    </row>
    <row r="160" spans="2:30">
      <c r="B160" s="88" t="s">
        <v>265</v>
      </c>
      <c r="C160" s="91">
        <f t="shared" si="24"/>
        <v>192707.06833405292</v>
      </c>
      <c r="D160" s="91">
        <f t="shared" si="25"/>
        <v>645548.74532707385</v>
      </c>
      <c r="E160" s="93">
        <f t="shared" si="26"/>
        <v>-452841.67699302093</v>
      </c>
      <c r="F160" s="91">
        <f t="shared" si="27"/>
        <v>838255.81366112677</v>
      </c>
      <c r="G160" s="52">
        <v>8908.7082479312685</v>
      </c>
      <c r="H160" s="52">
        <v>108302.77020185297</v>
      </c>
      <c r="I160" s="52">
        <f t="shared" si="28"/>
        <v>117211.47844978423</v>
      </c>
      <c r="J160" s="52">
        <v>54310.223250902374</v>
      </c>
      <c r="K160" s="52">
        <v>55459.773001230307</v>
      </c>
      <c r="L160" s="52">
        <f t="shared" si="29"/>
        <v>109769.99625213268</v>
      </c>
      <c r="M160" s="52">
        <v>25862.792022943406</v>
      </c>
      <c r="N160" s="52">
        <v>6702.6567683672456</v>
      </c>
      <c r="O160" s="52">
        <f t="shared" si="30"/>
        <v>32565.44879131065</v>
      </c>
      <c r="P160" s="52">
        <v>14749.2730331</v>
      </c>
      <c r="Q160" s="52">
        <v>58072.542349510142</v>
      </c>
      <c r="R160" s="52">
        <f t="shared" si="31"/>
        <v>72821.815382610148</v>
      </c>
      <c r="S160" s="52">
        <v>2524.2543029178087</v>
      </c>
      <c r="T160" s="52">
        <v>44574.89777087744</v>
      </c>
      <c r="U160" s="52">
        <f t="shared" si="32"/>
        <v>47099.152073795252</v>
      </c>
      <c r="V160" s="52">
        <v>4788.1482453715907</v>
      </c>
      <c r="W160" s="52">
        <v>42723.880775850281</v>
      </c>
      <c r="X160" s="52">
        <f t="shared" si="33"/>
        <v>47512.029021221868</v>
      </c>
      <c r="Y160" s="52">
        <v>24973.032538562537</v>
      </c>
      <c r="Z160" s="52">
        <v>191730.95253979071</v>
      </c>
      <c r="AA160" s="52">
        <f t="shared" si="34"/>
        <v>216703.98507835326</v>
      </c>
      <c r="AB160" s="52">
        <v>56590.636692323911</v>
      </c>
      <c r="AC160" s="52">
        <v>137981.27191959479</v>
      </c>
      <c r="AD160" s="52">
        <f t="shared" si="35"/>
        <v>194571.90861191868</v>
      </c>
    </row>
    <row r="161" spans="2:30">
      <c r="B161" s="88" t="s">
        <v>266</v>
      </c>
      <c r="C161" s="91">
        <f t="shared" si="24"/>
        <v>198511.79194218546</v>
      </c>
      <c r="D161" s="91">
        <f t="shared" si="25"/>
        <v>675464.55710670352</v>
      </c>
      <c r="E161" s="93">
        <f t="shared" si="26"/>
        <v>-476952.76516451803</v>
      </c>
      <c r="F161" s="91">
        <f t="shared" si="27"/>
        <v>873976.34904888901</v>
      </c>
      <c r="G161" s="52">
        <v>10804.883649318665</v>
      </c>
      <c r="H161" s="52">
        <v>114258.25664327279</v>
      </c>
      <c r="I161" s="52">
        <f t="shared" si="28"/>
        <v>125063.14029259146</v>
      </c>
      <c r="J161" s="52">
        <v>48670.70300317186</v>
      </c>
      <c r="K161" s="52">
        <v>72062.588824542792</v>
      </c>
      <c r="L161" s="52">
        <f t="shared" si="29"/>
        <v>120733.29182771465</v>
      </c>
      <c r="M161" s="52">
        <v>24278.854173511885</v>
      </c>
      <c r="N161" s="52">
        <v>7336.1680857833599</v>
      </c>
      <c r="O161" s="52">
        <f t="shared" si="30"/>
        <v>31615.022259295245</v>
      </c>
      <c r="P161" s="52">
        <v>18010.646494365497</v>
      </c>
      <c r="Q161" s="52">
        <v>48886.963730748852</v>
      </c>
      <c r="R161" s="52">
        <f t="shared" si="31"/>
        <v>66897.610225114346</v>
      </c>
      <c r="S161" s="52">
        <v>3631.0053915570443</v>
      </c>
      <c r="T161" s="52">
        <v>50681.181609986554</v>
      </c>
      <c r="U161" s="52">
        <f t="shared" si="32"/>
        <v>54312.1870015436</v>
      </c>
      <c r="V161" s="52">
        <v>3845.9735122140219</v>
      </c>
      <c r="W161" s="52">
        <v>36367.094581058635</v>
      </c>
      <c r="X161" s="52">
        <f t="shared" si="33"/>
        <v>40213.068093272654</v>
      </c>
      <c r="Y161" s="52">
        <v>26163.409116689516</v>
      </c>
      <c r="Z161" s="52">
        <v>204919.21312940586</v>
      </c>
      <c r="AA161" s="52">
        <f t="shared" si="34"/>
        <v>231082.62224609539</v>
      </c>
      <c r="AB161" s="52">
        <v>63106.31660135695</v>
      </c>
      <c r="AC161" s="52">
        <v>140953.09050190478</v>
      </c>
      <c r="AD161" s="52">
        <f t="shared" si="35"/>
        <v>204059.40710326174</v>
      </c>
    </row>
    <row r="162" spans="2:30">
      <c r="B162" s="88" t="s">
        <v>267</v>
      </c>
      <c r="C162" s="91">
        <f t="shared" si="24"/>
        <v>196270.25266678637</v>
      </c>
      <c r="D162" s="91">
        <f t="shared" si="25"/>
        <v>479665.22679073492</v>
      </c>
      <c r="E162" s="93">
        <f t="shared" si="26"/>
        <v>-283394.97412394854</v>
      </c>
      <c r="F162" s="91">
        <f t="shared" si="27"/>
        <v>675935.47945752135</v>
      </c>
      <c r="G162" s="52">
        <v>10178.350258911298</v>
      </c>
      <c r="H162" s="52">
        <v>77189.849695182755</v>
      </c>
      <c r="I162" s="52">
        <f t="shared" si="28"/>
        <v>87368.199954094045</v>
      </c>
      <c r="J162" s="52">
        <v>46049.012489562811</v>
      </c>
      <c r="K162" s="52">
        <v>57792.272108639096</v>
      </c>
      <c r="L162" s="52">
        <f t="shared" si="29"/>
        <v>103841.28459820191</v>
      </c>
      <c r="M162" s="52">
        <v>19722.08311343117</v>
      </c>
      <c r="N162" s="52">
        <v>3551.6570551415921</v>
      </c>
      <c r="O162" s="52">
        <f t="shared" si="30"/>
        <v>23273.740168572764</v>
      </c>
      <c r="P162" s="52">
        <v>9554.3431785760185</v>
      </c>
      <c r="Q162" s="52">
        <v>35514.56858929505</v>
      </c>
      <c r="R162" s="52">
        <f t="shared" si="31"/>
        <v>45068.911767871068</v>
      </c>
      <c r="S162" s="52">
        <v>3420.2690421405459</v>
      </c>
      <c r="T162" s="52">
        <v>38353.984779043189</v>
      </c>
      <c r="U162" s="52">
        <f t="shared" si="32"/>
        <v>41774.253821183738</v>
      </c>
      <c r="V162" s="52">
        <v>4088.050811755767</v>
      </c>
      <c r="W162" s="52">
        <v>39155.677702281057</v>
      </c>
      <c r="X162" s="52">
        <f t="shared" si="33"/>
        <v>43243.728514036826</v>
      </c>
      <c r="Y162" s="52">
        <v>39572.191458909176</v>
      </c>
      <c r="Z162" s="52">
        <v>139482.47907475676</v>
      </c>
      <c r="AA162" s="52">
        <f t="shared" si="34"/>
        <v>179054.67053366592</v>
      </c>
      <c r="AB162" s="52">
        <v>63685.952313499583</v>
      </c>
      <c r="AC162" s="52">
        <v>88624.737786395475</v>
      </c>
      <c r="AD162" s="52">
        <f t="shared" si="35"/>
        <v>152310.69009989506</v>
      </c>
    </row>
    <row r="163" spans="2:30">
      <c r="B163" s="88" t="s">
        <v>268</v>
      </c>
      <c r="C163" s="91">
        <f t="shared" si="24"/>
        <v>162100.42057778747</v>
      </c>
      <c r="D163" s="91">
        <f t="shared" si="25"/>
        <v>509635.23223091057</v>
      </c>
      <c r="E163" s="93">
        <f t="shared" si="26"/>
        <v>-347534.81165312312</v>
      </c>
      <c r="F163" s="91">
        <f t="shared" si="27"/>
        <v>671735.65280869813</v>
      </c>
      <c r="G163" s="52">
        <v>9481.6878627577662</v>
      </c>
      <c r="H163" s="52">
        <v>84186.137810052838</v>
      </c>
      <c r="I163" s="52">
        <f t="shared" si="28"/>
        <v>93667.825672810606</v>
      </c>
      <c r="J163" s="52">
        <v>41093.82890857567</v>
      </c>
      <c r="K163" s="52">
        <v>51429.896428416228</v>
      </c>
      <c r="L163" s="52">
        <f t="shared" si="29"/>
        <v>92523.725336991891</v>
      </c>
      <c r="M163" s="52">
        <v>22391.280767597586</v>
      </c>
      <c r="N163" s="52">
        <v>6193.5575840261372</v>
      </c>
      <c r="O163" s="52">
        <f t="shared" si="30"/>
        <v>28584.838351623723</v>
      </c>
      <c r="P163" s="52">
        <v>9172.8806881688015</v>
      </c>
      <c r="Q163" s="52">
        <v>39467.605455562807</v>
      </c>
      <c r="R163" s="52">
        <f t="shared" si="31"/>
        <v>48640.486143731607</v>
      </c>
      <c r="S163" s="52">
        <v>3289.8640490460748</v>
      </c>
      <c r="T163" s="52">
        <v>35671.918125095173</v>
      </c>
      <c r="U163" s="52">
        <f t="shared" si="32"/>
        <v>38961.782174141248</v>
      </c>
      <c r="V163" s="52">
        <v>4692.592881064973</v>
      </c>
      <c r="W163" s="52">
        <v>34889.939123783392</v>
      </c>
      <c r="X163" s="52">
        <f t="shared" si="33"/>
        <v>39582.532004848363</v>
      </c>
      <c r="Y163" s="52">
        <v>27399.768842766633</v>
      </c>
      <c r="Z163" s="52">
        <v>149081.40501300426</v>
      </c>
      <c r="AA163" s="52">
        <f t="shared" si="34"/>
        <v>176481.1738557709</v>
      </c>
      <c r="AB163" s="52">
        <v>44578.516577809976</v>
      </c>
      <c r="AC163" s="52">
        <v>108714.77269096972</v>
      </c>
      <c r="AD163" s="52">
        <f t="shared" si="35"/>
        <v>153293.28926877968</v>
      </c>
    </row>
    <row r="164" spans="2:30">
      <c r="B164" s="88" t="s">
        <v>269</v>
      </c>
      <c r="C164" s="91">
        <f t="shared" si="24"/>
        <v>207058.12311884877</v>
      </c>
      <c r="D164" s="91">
        <f t="shared" si="25"/>
        <v>605641.11750194675</v>
      </c>
      <c r="E164" s="93">
        <f t="shared" si="26"/>
        <v>-398582.99438309798</v>
      </c>
      <c r="F164" s="91">
        <f t="shared" si="27"/>
        <v>812699.24062079552</v>
      </c>
      <c r="G164" s="52">
        <v>17518.411900632178</v>
      </c>
      <c r="H164" s="52">
        <v>107712.99163096704</v>
      </c>
      <c r="I164" s="52">
        <f t="shared" si="28"/>
        <v>125231.40353159921</v>
      </c>
      <c r="J164" s="52">
        <v>56405.32875966643</v>
      </c>
      <c r="K164" s="52">
        <v>56463.373158946386</v>
      </c>
      <c r="L164" s="52">
        <f t="shared" si="29"/>
        <v>112868.70191861282</v>
      </c>
      <c r="M164" s="52">
        <v>26368.607507684417</v>
      </c>
      <c r="N164" s="52">
        <v>5792.0506995002443</v>
      </c>
      <c r="O164" s="52">
        <f t="shared" si="30"/>
        <v>32160.658207184661</v>
      </c>
      <c r="P164" s="52">
        <v>15269.480801781843</v>
      </c>
      <c r="Q164" s="52">
        <v>48401.888209948593</v>
      </c>
      <c r="R164" s="52">
        <f t="shared" si="31"/>
        <v>63671.369011730436</v>
      </c>
      <c r="S164" s="52">
        <v>3062.1801313318633</v>
      </c>
      <c r="T164" s="52">
        <v>72253.791028047111</v>
      </c>
      <c r="U164" s="52">
        <f t="shared" si="32"/>
        <v>75315.971159378969</v>
      </c>
      <c r="V164" s="52">
        <v>5340.9107777676509</v>
      </c>
      <c r="W164" s="52">
        <v>35812.517630139468</v>
      </c>
      <c r="X164" s="52">
        <f t="shared" si="33"/>
        <v>41153.428407907122</v>
      </c>
      <c r="Y164" s="52">
        <v>30377.874095022999</v>
      </c>
      <c r="Z164" s="52">
        <v>166041.09081813958</v>
      </c>
      <c r="AA164" s="52">
        <f t="shared" si="34"/>
        <v>196418.96491316258</v>
      </c>
      <c r="AB164" s="52">
        <v>52715.32914496139</v>
      </c>
      <c r="AC164" s="52">
        <v>113163.41432625838</v>
      </c>
      <c r="AD164" s="52">
        <f t="shared" si="35"/>
        <v>165878.74347121979</v>
      </c>
    </row>
    <row r="165" spans="2:30">
      <c r="B165" s="88" t="s">
        <v>270</v>
      </c>
      <c r="C165" s="91">
        <f t="shared" si="24"/>
        <v>220319.96763163316</v>
      </c>
      <c r="D165" s="91">
        <f t="shared" si="25"/>
        <v>641706.0386628221</v>
      </c>
      <c r="E165" s="93">
        <f t="shared" si="26"/>
        <v>-421386.07103118894</v>
      </c>
      <c r="F165" s="91">
        <f t="shared" si="27"/>
        <v>862026.00629445526</v>
      </c>
      <c r="G165" s="52">
        <v>14887.235029934031</v>
      </c>
      <c r="H165" s="52">
        <v>118458.74585634956</v>
      </c>
      <c r="I165" s="52">
        <f t="shared" si="28"/>
        <v>133345.98088628359</v>
      </c>
      <c r="J165" s="52">
        <v>65444.996482133676</v>
      </c>
      <c r="K165" s="52">
        <v>35804.603846996841</v>
      </c>
      <c r="L165" s="52">
        <f t="shared" si="29"/>
        <v>101249.60032913051</v>
      </c>
      <c r="M165" s="52">
        <v>24821.375872579007</v>
      </c>
      <c r="N165" s="52">
        <v>5741.8970371222604</v>
      </c>
      <c r="O165" s="52">
        <f t="shared" si="30"/>
        <v>30563.272909701267</v>
      </c>
      <c r="P165" s="52">
        <v>12064.36699299152</v>
      </c>
      <c r="Q165" s="52">
        <v>56016.058351225794</v>
      </c>
      <c r="R165" s="52">
        <f t="shared" si="31"/>
        <v>68080.425344217307</v>
      </c>
      <c r="S165" s="52">
        <v>3004.7822194324181</v>
      </c>
      <c r="T165" s="52">
        <v>34132.958615876298</v>
      </c>
      <c r="U165" s="52">
        <f t="shared" si="32"/>
        <v>37137.740835308716</v>
      </c>
      <c r="V165" s="52">
        <v>7414.0468842166702</v>
      </c>
      <c r="W165" s="52">
        <v>39038.970027101168</v>
      </c>
      <c r="X165" s="52">
        <f t="shared" si="33"/>
        <v>46453.016911317842</v>
      </c>
      <c r="Y165" s="52">
        <v>32174.169176995008</v>
      </c>
      <c r="Z165" s="52">
        <v>202512.62491673377</v>
      </c>
      <c r="AA165" s="52">
        <f t="shared" si="34"/>
        <v>234686.79409372876</v>
      </c>
      <c r="AB165" s="52">
        <v>60508.994973350811</v>
      </c>
      <c r="AC165" s="52">
        <v>150000.18001141641</v>
      </c>
      <c r="AD165" s="52">
        <f t="shared" si="35"/>
        <v>210509.17498476722</v>
      </c>
    </row>
    <row r="166" spans="2:30">
      <c r="B166" s="88" t="s">
        <v>271</v>
      </c>
      <c r="C166" s="91">
        <f t="shared" si="24"/>
        <v>216011.24728712943</v>
      </c>
      <c r="D166" s="91">
        <f t="shared" si="25"/>
        <v>644597.64454653615</v>
      </c>
      <c r="E166" s="93">
        <f t="shared" si="26"/>
        <v>-428586.39725940675</v>
      </c>
      <c r="F166" s="91">
        <f t="shared" si="27"/>
        <v>860608.89183366543</v>
      </c>
      <c r="G166" s="52">
        <v>14281.847308072407</v>
      </c>
      <c r="H166" s="52">
        <v>120019.6406768905</v>
      </c>
      <c r="I166" s="52">
        <f t="shared" si="28"/>
        <v>134301.48798496291</v>
      </c>
      <c r="J166" s="52">
        <v>59265.210992611392</v>
      </c>
      <c r="K166" s="52">
        <v>43324.016352680948</v>
      </c>
      <c r="L166" s="52">
        <f t="shared" si="29"/>
        <v>102589.22734529234</v>
      </c>
      <c r="M166" s="52">
        <v>23964.713485488992</v>
      </c>
      <c r="N166" s="52">
        <v>18016.512643516904</v>
      </c>
      <c r="O166" s="52">
        <f t="shared" si="30"/>
        <v>41981.226129005896</v>
      </c>
      <c r="P166" s="52">
        <v>11503.674589799626</v>
      </c>
      <c r="Q166" s="52">
        <v>42156.311057305749</v>
      </c>
      <c r="R166" s="52">
        <f t="shared" si="31"/>
        <v>53659.985647105379</v>
      </c>
      <c r="S166" s="52">
        <v>2489.3074198474983</v>
      </c>
      <c r="T166" s="52">
        <v>54979.704059670956</v>
      </c>
      <c r="U166" s="52">
        <f t="shared" si="32"/>
        <v>57469.011479518456</v>
      </c>
      <c r="V166" s="52">
        <v>9870.6608065750152</v>
      </c>
      <c r="W166" s="52">
        <v>41560.276809540082</v>
      </c>
      <c r="X166" s="52">
        <f t="shared" si="33"/>
        <v>51430.937616115101</v>
      </c>
      <c r="Y166" s="52">
        <v>31014.291199131567</v>
      </c>
      <c r="Z166" s="52">
        <v>186369.52029877593</v>
      </c>
      <c r="AA166" s="52">
        <f t="shared" si="34"/>
        <v>217383.8114979075</v>
      </c>
      <c r="AB166" s="52">
        <v>63621.541485602938</v>
      </c>
      <c r="AC166" s="52">
        <v>138171.66264815503</v>
      </c>
      <c r="AD166" s="52">
        <f t="shared" si="35"/>
        <v>201793.20413375797</v>
      </c>
    </row>
    <row r="167" spans="2:30">
      <c r="B167" s="88" t="s">
        <v>272</v>
      </c>
      <c r="C167" s="91">
        <f t="shared" si="24"/>
        <v>233583.12674436832</v>
      </c>
      <c r="D167" s="91">
        <f t="shared" si="25"/>
        <v>597830.14133897249</v>
      </c>
      <c r="E167" s="93">
        <f t="shared" si="26"/>
        <v>-364247.01459460414</v>
      </c>
      <c r="F167" s="91">
        <f t="shared" si="27"/>
        <v>831413.26808334072</v>
      </c>
      <c r="G167" s="52">
        <v>15536.895821483155</v>
      </c>
      <c r="H167" s="52">
        <v>103303.39142701197</v>
      </c>
      <c r="I167" s="52">
        <f t="shared" si="28"/>
        <v>118840.28724849512</v>
      </c>
      <c r="J167" s="52">
        <v>64315.170617359559</v>
      </c>
      <c r="K167" s="52">
        <v>34079.211031567604</v>
      </c>
      <c r="L167" s="52">
        <f t="shared" si="29"/>
        <v>98394.38164892717</v>
      </c>
      <c r="M167" s="52">
        <v>23791.820476967947</v>
      </c>
      <c r="N167" s="52">
        <v>10753.209459086047</v>
      </c>
      <c r="O167" s="52">
        <f t="shared" si="30"/>
        <v>34545.029936053994</v>
      </c>
      <c r="P167" s="52">
        <v>11595.297699921573</v>
      </c>
      <c r="Q167" s="52">
        <v>50884.446944319781</v>
      </c>
      <c r="R167" s="52">
        <f t="shared" si="31"/>
        <v>62479.744644241357</v>
      </c>
      <c r="S167" s="52">
        <v>2964.5053943589105</v>
      </c>
      <c r="T167" s="52">
        <v>48136.785748730108</v>
      </c>
      <c r="U167" s="52">
        <f t="shared" si="32"/>
        <v>51101.291143089016</v>
      </c>
      <c r="V167" s="52">
        <v>10971.757723401006</v>
      </c>
      <c r="W167" s="52">
        <v>42395.641672262849</v>
      </c>
      <c r="X167" s="52">
        <f t="shared" si="33"/>
        <v>53367.399395663859</v>
      </c>
      <c r="Y167" s="52">
        <v>49179.824229671853</v>
      </c>
      <c r="Z167" s="52">
        <v>174213.34981252515</v>
      </c>
      <c r="AA167" s="52">
        <f t="shared" si="34"/>
        <v>223393.174042197</v>
      </c>
      <c r="AB167" s="52">
        <v>55227.854781204311</v>
      </c>
      <c r="AC167" s="52">
        <v>134064.10524346895</v>
      </c>
      <c r="AD167" s="52">
        <f t="shared" si="35"/>
        <v>189291.96002467326</v>
      </c>
    </row>
    <row r="168" spans="2:30">
      <c r="B168" s="88" t="s">
        <v>273</v>
      </c>
      <c r="C168" s="91">
        <f t="shared" si="24"/>
        <v>240016.28645053518</v>
      </c>
      <c r="D168" s="91">
        <f t="shared" si="25"/>
        <v>707226.96205025527</v>
      </c>
      <c r="E168" s="93">
        <f t="shared" si="26"/>
        <v>-467210.6755997201</v>
      </c>
      <c r="F168" s="91">
        <f t="shared" si="27"/>
        <v>947243.24850079045</v>
      </c>
      <c r="G168" s="52">
        <v>18348.644737047322</v>
      </c>
      <c r="H168" s="52">
        <v>117632.1511287023</v>
      </c>
      <c r="I168" s="52">
        <f t="shared" si="28"/>
        <v>135980.79586574962</v>
      </c>
      <c r="J168" s="52">
        <v>63971.462501953145</v>
      </c>
      <c r="K168" s="52">
        <v>45771.346438636465</v>
      </c>
      <c r="L168" s="52">
        <f t="shared" si="29"/>
        <v>109742.8089405896</v>
      </c>
      <c r="M168" s="52">
        <v>26730.057479396139</v>
      </c>
      <c r="N168" s="52">
        <v>22606.389576669953</v>
      </c>
      <c r="O168" s="52">
        <f t="shared" si="30"/>
        <v>49336.447056066092</v>
      </c>
      <c r="P168" s="52">
        <v>15780.45858329226</v>
      </c>
      <c r="Q168" s="52">
        <v>53512.438941329565</v>
      </c>
      <c r="R168" s="52">
        <f t="shared" si="31"/>
        <v>69292.897524621832</v>
      </c>
      <c r="S168" s="52">
        <v>2356.6294879470761</v>
      </c>
      <c r="T168" s="52">
        <v>43749.732752193551</v>
      </c>
      <c r="U168" s="52">
        <f t="shared" si="32"/>
        <v>46106.362240140625</v>
      </c>
      <c r="V168" s="52">
        <v>21317.084810360826</v>
      </c>
      <c r="W168" s="52">
        <v>48841.468637641214</v>
      </c>
      <c r="X168" s="52">
        <f t="shared" si="33"/>
        <v>70158.553448002043</v>
      </c>
      <c r="Y168" s="52">
        <v>47378.607820067606</v>
      </c>
      <c r="Z168" s="52">
        <v>213910.42690757994</v>
      </c>
      <c r="AA168" s="52">
        <f t="shared" si="34"/>
        <v>261289.03472764755</v>
      </c>
      <c r="AB168" s="52">
        <v>44133.341030470787</v>
      </c>
      <c r="AC168" s="52">
        <v>161203.00766750224</v>
      </c>
      <c r="AD168" s="52">
        <f t="shared" si="35"/>
        <v>205336.34869797304</v>
      </c>
    </row>
    <row r="169" spans="2:30">
      <c r="B169" s="88" t="s">
        <v>274</v>
      </c>
      <c r="C169" s="91">
        <f t="shared" si="24"/>
        <v>284268.47692019114</v>
      </c>
      <c r="D169" s="91">
        <f t="shared" si="25"/>
        <v>696070.57286365691</v>
      </c>
      <c r="E169" s="93">
        <f t="shared" si="26"/>
        <v>-411802.09594346577</v>
      </c>
      <c r="F169" s="91">
        <f t="shared" si="27"/>
        <v>980339.04978384811</v>
      </c>
      <c r="G169" s="52">
        <v>20790.702517985188</v>
      </c>
      <c r="H169" s="52">
        <v>100736.30078588957</v>
      </c>
      <c r="I169" s="52">
        <f t="shared" si="28"/>
        <v>121527.00330387476</v>
      </c>
      <c r="J169" s="52">
        <v>71263.677472578289</v>
      </c>
      <c r="K169" s="52">
        <v>55015.021623392357</v>
      </c>
      <c r="L169" s="52">
        <f t="shared" si="29"/>
        <v>126278.69909597065</v>
      </c>
      <c r="M169" s="52">
        <v>30858.89807617692</v>
      </c>
      <c r="N169" s="52">
        <v>25600.187532497224</v>
      </c>
      <c r="O169" s="52">
        <f t="shared" si="30"/>
        <v>56459.085608674141</v>
      </c>
      <c r="P169" s="52">
        <v>15641.332527419978</v>
      </c>
      <c r="Q169" s="52">
        <v>61597.603890948551</v>
      </c>
      <c r="R169" s="52">
        <f t="shared" si="31"/>
        <v>77238.936418368525</v>
      </c>
      <c r="S169" s="52">
        <v>2669.3235027346432</v>
      </c>
      <c r="T169" s="52">
        <v>49003.815132475625</v>
      </c>
      <c r="U169" s="52">
        <f t="shared" si="32"/>
        <v>51673.138635210271</v>
      </c>
      <c r="V169" s="52">
        <v>20800.567207374479</v>
      </c>
      <c r="W169" s="52">
        <v>57837.35562475786</v>
      </c>
      <c r="X169" s="52">
        <f t="shared" si="33"/>
        <v>78637.922832132346</v>
      </c>
      <c r="Y169" s="52">
        <v>61231.934267213765</v>
      </c>
      <c r="Z169" s="52">
        <v>216977.45068916373</v>
      </c>
      <c r="AA169" s="52">
        <f t="shared" si="34"/>
        <v>278209.3849563775</v>
      </c>
      <c r="AB169" s="52">
        <v>61012.041348707826</v>
      </c>
      <c r="AC169" s="52">
        <v>129302.83758453203</v>
      </c>
      <c r="AD169" s="52">
        <f t="shared" si="35"/>
        <v>190314.87893323984</v>
      </c>
    </row>
    <row r="170" spans="2:30">
      <c r="B170" s="88" t="s">
        <v>275</v>
      </c>
      <c r="C170" s="91">
        <f t="shared" si="24"/>
        <v>257853.11449601391</v>
      </c>
      <c r="D170" s="91">
        <f t="shared" si="25"/>
        <v>689048.99365081661</v>
      </c>
      <c r="E170" s="93">
        <f t="shared" si="26"/>
        <v>-431195.87915480271</v>
      </c>
      <c r="F170" s="91">
        <f t="shared" si="27"/>
        <v>946902.10814683046</v>
      </c>
      <c r="G170" s="52">
        <v>14964.37891914686</v>
      </c>
      <c r="H170" s="52">
        <v>113291.72566604249</v>
      </c>
      <c r="I170" s="52">
        <f t="shared" si="28"/>
        <v>128256.10458518934</v>
      </c>
      <c r="J170" s="52">
        <v>60778.470746164247</v>
      </c>
      <c r="K170" s="52">
        <v>57621.078794105037</v>
      </c>
      <c r="L170" s="52">
        <f t="shared" si="29"/>
        <v>118399.54954026928</v>
      </c>
      <c r="M170" s="52">
        <v>24395.356692257392</v>
      </c>
      <c r="N170" s="52">
        <v>22174.035846559291</v>
      </c>
      <c r="O170" s="52">
        <f t="shared" si="30"/>
        <v>46569.392538816683</v>
      </c>
      <c r="P170" s="52">
        <v>16118.670078311221</v>
      </c>
      <c r="Q170" s="52">
        <v>51530.153444618976</v>
      </c>
      <c r="R170" s="52">
        <f t="shared" si="31"/>
        <v>67648.823522930194</v>
      </c>
      <c r="S170" s="52">
        <v>2980.5802306810106</v>
      </c>
      <c r="T170" s="52">
        <v>48738.282215830724</v>
      </c>
      <c r="U170" s="52">
        <f t="shared" si="32"/>
        <v>51718.862446511732</v>
      </c>
      <c r="V170" s="52">
        <v>19604.727796106425</v>
      </c>
      <c r="W170" s="52">
        <v>56810.98570012585</v>
      </c>
      <c r="X170" s="52">
        <f t="shared" si="33"/>
        <v>76415.713496232274</v>
      </c>
      <c r="Y170" s="52">
        <v>53908.29904383231</v>
      </c>
      <c r="Z170" s="52">
        <v>199383.93180227646</v>
      </c>
      <c r="AA170" s="52">
        <f t="shared" si="34"/>
        <v>253292.23084610878</v>
      </c>
      <c r="AB170" s="52">
        <v>65102.630989514444</v>
      </c>
      <c r="AC170" s="52">
        <v>139498.80018125777</v>
      </c>
      <c r="AD170" s="52">
        <f t="shared" si="35"/>
        <v>204601.43117077221</v>
      </c>
    </row>
    <row r="171" spans="2:30">
      <c r="B171" s="88" t="s">
        <v>276</v>
      </c>
      <c r="C171" s="91">
        <f t="shared" si="24"/>
        <v>287023.63958769012</v>
      </c>
      <c r="D171" s="91">
        <f t="shared" si="25"/>
        <v>719746.3159583424</v>
      </c>
      <c r="E171" s="93">
        <f t="shared" si="26"/>
        <v>-432722.67637065228</v>
      </c>
      <c r="F171" s="91">
        <f t="shared" si="27"/>
        <v>1006769.9555460325</v>
      </c>
      <c r="G171" s="52">
        <v>17197.58682721257</v>
      </c>
      <c r="H171" s="52">
        <v>122056.9348341861</v>
      </c>
      <c r="I171" s="52">
        <f t="shared" si="28"/>
        <v>139254.52166139867</v>
      </c>
      <c r="J171" s="52">
        <v>53474.197680062258</v>
      </c>
      <c r="K171" s="52">
        <v>52971.539193701436</v>
      </c>
      <c r="L171" s="52">
        <f t="shared" si="29"/>
        <v>106445.7368737637</v>
      </c>
      <c r="M171" s="52">
        <v>34003.8359223265</v>
      </c>
      <c r="N171" s="52">
        <v>14711.100319241896</v>
      </c>
      <c r="O171" s="52">
        <f t="shared" si="30"/>
        <v>48714.936241568394</v>
      </c>
      <c r="P171" s="52">
        <v>22330.434419844347</v>
      </c>
      <c r="Q171" s="52">
        <v>50988.638824651665</v>
      </c>
      <c r="R171" s="52">
        <f t="shared" si="31"/>
        <v>73319.073244496016</v>
      </c>
      <c r="S171" s="52">
        <v>2865.6180869949981</v>
      </c>
      <c r="T171" s="52">
        <v>42902.719527054753</v>
      </c>
      <c r="U171" s="52">
        <f t="shared" si="32"/>
        <v>45768.337614049749</v>
      </c>
      <c r="V171" s="52">
        <v>27231.992467186479</v>
      </c>
      <c r="W171" s="52">
        <v>62596.324096286953</v>
      </c>
      <c r="X171" s="52">
        <f t="shared" si="33"/>
        <v>89828.316563473432</v>
      </c>
      <c r="Y171" s="52">
        <v>85343.573473874392</v>
      </c>
      <c r="Z171" s="52">
        <v>197416.07600409116</v>
      </c>
      <c r="AA171" s="52">
        <f t="shared" si="34"/>
        <v>282759.64947796555</v>
      </c>
      <c r="AB171" s="52">
        <v>44576.400710188551</v>
      </c>
      <c r="AC171" s="52">
        <v>176102.98315912846</v>
      </c>
      <c r="AD171" s="52">
        <f t="shared" si="35"/>
        <v>220679.38386931701</v>
      </c>
    </row>
    <row r="172" spans="2:30">
      <c r="B172" s="88" t="s">
        <v>277</v>
      </c>
      <c r="C172" s="91">
        <f t="shared" si="24"/>
        <v>311739.56572602474</v>
      </c>
      <c r="D172" s="91">
        <f t="shared" si="25"/>
        <v>780228.14966526767</v>
      </c>
      <c r="E172" s="93">
        <f t="shared" si="26"/>
        <v>-468488.58393924293</v>
      </c>
      <c r="F172" s="91">
        <f t="shared" si="27"/>
        <v>1091967.7153912925</v>
      </c>
      <c r="G172" s="52">
        <v>16739.242770288012</v>
      </c>
      <c r="H172" s="52">
        <v>133455.70266075773</v>
      </c>
      <c r="I172" s="52">
        <f t="shared" si="28"/>
        <v>150194.94543104575</v>
      </c>
      <c r="J172" s="52">
        <v>64684.367050448425</v>
      </c>
      <c r="K172" s="52">
        <v>65539.050374542014</v>
      </c>
      <c r="L172" s="52">
        <f t="shared" si="29"/>
        <v>130223.41742499045</v>
      </c>
      <c r="M172" s="52">
        <v>30853.443055434822</v>
      </c>
      <c r="N172" s="52">
        <v>23555.157523838883</v>
      </c>
      <c r="O172" s="52">
        <f t="shared" si="30"/>
        <v>54408.600579273705</v>
      </c>
      <c r="P172" s="52">
        <v>35098.071651001184</v>
      </c>
      <c r="Q172" s="52">
        <v>59805.957801437449</v>
      </c>
      <c r="R172" s="52">
        <f t="shared" si="31"/>
        <v>94904.029452438641</v>
      </c>
      <c r="S172" s="52">
        <v>2603.9808663506988</v>
      </c>
      <c r="T172" s="52">
        <v>49509.657682197962</v>
      </c>
      <c r="U172" s="52">
        <f t="shared" si="32"/>
        <v>52113.638548548661</v>
      </c>
      <c r="V172" s="52">
        <v>30470.211704008267</v>
      </c>
      <c r="W172" s="52">
        <v>58043.688025380725</v>
      </c>
      <c r="X172" s="52">
        <f t="shared" si="33"/>
        <v>88513.899729388999</v>
      </c>
      <c r="Y172" s="52">
        <v>79972.245105137263</v>
      </c>
      <c r="Z172" s="52">
        <v>209471.38100528816</v>
      </c>
      <c r="AA172" s="52">
        <f t="shared" si="34"/>
        <v>289443.62611042545</v>
      </c>
      <c r="AB172" s="52">
        <v>51318.003523356077</v>
      </c>
      <c r="AC172" s="52">
        <v>180847.5545918248</v>
      </c>
      <c r="AD172" s="52">
        <f t="shared" si="35"/>
        <v>232165.55811518087</v>
      </c>
    </row>
    <row r="173" spans="2:30">
      <c r="B173" s="88" t="s">
        <v>278</v>
      </c>
      <c r="C173" s="91">
        <f t="shared" si="24"/>
        <v>292254.74090627336</v>
      </c>
      <c r="D173" s="91">
        <f t="shared" si="25"/>
        <v>813842.07649303938</v>
      </c>
      <c r="E173" s="93">
        <f t="shared" si="26"/>
        <v>-521587.33558676601</v>
      </c>
      <c r="F173" s="91">
        <f t="shared" si="27"/>
        <v>1106096.8173993127</v>
      </c>
      <c r="G173" s="52">
        <v>12938.393023898234</v>
      </c>
      <c r="H173" s="52">
        <v>147991.54703521499</v>
      </c>
      <c r="I173" s="52">
        <f t="shared" si="28"/>
        <v>160929.94005911323</v>
      </c>
      <c r="J173" s="52">
        <v>63151.447821151261</v>
      </c>
      <c r="K173" s="52">
        <v>95791.238529086797</v>
      </c>
      <c r="L173" s="52">
        <f t="shared" si="29"/>
        <v>158942.68635023804</v>
      </c>
      <c r="M173" s="52">
        <v>27512.345547223635</v>
      </c>
      <c r="N173" s="52">
        <v>23222.093117073891</v>
      </c>
      <c r="O173" s="52">
        <f t="shared" si="30"/>
        <v>50734.43866429753</v>
      </c>
      <c r="P173" s="52">
        <v>18630.883379687933</v>
      </c>
      <c r="Q173" s="52">
        <v>52485.093068958995</v>
      </c>
      <c r="R173" s="52">
        <f t="shared" si="31"/>
        <v>71115.976448646921</v>
      </c>
      <c r="S173" s="52">
        <v>2155.4114423547221</v>
      </c>
      <c r="T173" s="52">
        <v>46231.962788574274</v>
      </c>
      <c r="U173" s="52">
        <f t="shared" si="32"/>
        <v>48387.374230928996</v>
      </c>
      <c r="V173" s="52">
        <v>28900.381781742817</v>
      </c>
      <c r="W173" s="52">
        <v>70768.704008869739</v>
      </c>
      <c r="X173" s="52">
        <f t="shared" si="33"/>
        <v>99669.08579061256</v>
      </c>
      <c r="Y173" s="52">
        <v>70338.474661286047</v>
      </c>
      <c r="Z173" s="52">
        <v>215404.77298994458</v>
      </c>
      <c r="AA173" s="52">
        <f t="shared" si="34"/>
        <v>285743.24765123066</v>
      </c>
      <c r="AB173" s="52">
        <v>68627.403248928691</v>
      </c>
      <c r="AC173" s="52">
        <v>161946.66495531614</v>
      </c>
      <c r="AD173" s="52">
        <f t="shared" si="35"/>
        <v>230574.06820424483</v>
      </c>
    </row>
    <row r="174" spans="2:30">
      <c r="B174" s="88" t="s">
        <v>279</v>
      </c>
      <c r="C174" s="91">
        <f t="shared" si="24"/>
        <v>223508.29289878695</v>
      </c>
      <c r="D174" s="91">
        <f t="shared" si="25"/>
        <v>542427.28588066716</v>
      </c>
      <c r="E174" s="93">
        <f t="shared" si="26"/>
        <v>-318918.9929818802</v>
      </c>
      <c r="F174" s="91">
        <f t="shared" si="27"/>
        <v>765935.57877945411</v>
      </c>
      <c r="G174" s="52">
        <v>23275.046146685367</v>
      </c>
      <c r="H174" s="52">
        <v>92091.95949771702</v>
      </c>
      <c r="I174" s="52">
        <f t="shared" si="28"/>
        <v>115367.00564440238</v>
      </c>
      <c r="J174" s="52">
        <v>37086.730522915059</v>
      </c>
      <c r="K174" s="52">
        <v>51354.771136096693</v>
      </c>
      <c r="L174" s="52">
        <f t="shared" si="29"/>
        <v>88441.501659011759</v>
      </c>
      <c r="M174" s="52">
        <v>19006.374800669189</v>
      </c>
      <c r="N174" s="52">
        <v>9292.4734493444557</v>
      </c>
      <c r="O174" s="52">
        <f t="shared" si="30"/>
        <v>28298.848250013645</v>
      </c>
      <c r="P174" s="52">
        <v>23322.441588166006</v>
      </c>
      <c r="Q174" s="52">
        <v>33788.745489428642</v>
      </c>
      <c r="R174" s="52">
        <f t="shared" si="31"/>
        <v>57111.187077594645</v>
      </c>
      <c r="S174" s="52">
        <v>2099.5443999456124</v>
      </c>
      <c r="T174" s="52">
        <v>56774.703903942922</v>
      </c>
      <c r="U174" s="52">
        <f t="shared" si="32"/>
        <v>58874.248303888533</v>
      </c>
      <c r="V174" s="52">
        <v>21048.04007104363</v>
      </c>
      <c r="W174" s="52">
        <v>36286.890010760617</v>
      </c>
      <c r="X174" s="52">
        <f t="shared" si="33"/>
        <v>57334.930081804247</v>
      </c>
      <c r="Y174" s="52">
        <v>45510.139174857679</v>
      </c>
      <c r="Z174" s="52">
        <v>126976.55658948414</v>
      </c>
      <c r="AA174" s="52">
        <f t="shared" si="34"/>
        <v>172486.69576434183</v>
      </c>
      <c r="AB174" s="52">
        <v>52159.976194504408</v>
      </c>
      <c r="AC174" s="52">
        <v>135861.18580389267</v>
      </c>
      <c r="AD174" s="52">
        <f t="shared" si="35"/>
        <v>188021.16199839709</v>
      </c>
    </row>
    <row r="175" spans="2:30">
      <c r="B175" s="88" t="s">
        <v>280</v>
      </c>
      <c r="C175" s="91">
        <f t="shared" si="24"/>
        <v>216056.36073767769</v>
      </c>
      <c r="D175" s="91">
        <f t="shared" si="25"/>
        <v>591950.37150928879</v>
      </c>
      <c r="E175" s="93">
        <f t="shared" si="26"/>
        <v>-375894.01077161112</v>
      </c>
      <c r="F175" s="91">
        <f t="shared" si="27"/>
        <v>808006.73224696657</v>
      </c>
      <c r="G175" s="52">
        <v>10549.855843093235</v>
      </c>
      <c r="H175" s="52">
        <v>100876.32240672964</v>
      </c>
      <c r="I175" s="52">
        <f t="shared" si="28"/>
        <v>111426.17824982287</v>
      </c>
      <c r="J175" s="52">
        <v>37441.571658079214</v>
      </c>
      <c r="K175" s="52">
        <v>67116.301786141994</v>
      </c>
      <c r="L175" s="52">
        <f t="shared" si="29"/>
        <v>104557.87344422122</v>
      </c>
      <c r="M175" s="52">
        <v>21116.375256698208</v>
      </c>
      <c r="N175" s="52">
        <v>17269.586212517854</v>
      </c>
      <c r="O175" s="52">
        <f t="shared" si="30"/>
        <v>38385.961469216061</v>
      </c>
      <c r="P175" s="52">
        <v>22753.8530482526</v>
      </c>
      <c r="Q175" s="52">
        <v>31606.564648642991</v>
      </c>
      <c r="R175" s="52">
        <f t="shared" si="31"/>
        <v>54360.417696895587</v>
      </c>
      <c r="S175" s="52">
        <v>1806.0000358020009</v>
      </c>
      <c r="T175" s="52">
        <v>45766.522693449733</v>
      </c>
      <c r="U175" s="52">
        <f t="shared" si="32"/>
        <v>47572.522729251737</v>
      </c>
      <c r="V175" s="52">
        <v>22542.791317452153</v>
      </c>
      <c r="W175" s="52">
        <v>41980.780370680135</v>
      </c>
      <c r="X175" s="52">
        <f t="shared" si="33"/>
        <v>64523.571688132288</v>
      </c>
      <c r="Y175" s="52">
        <v>53240.42940712718</v>
      </c>
      <c r="Z175" s="52">
        <v>167887.42138115491</v>
      </c>
      <c r="AA175" s="52">
        <f t="shared" si="34"/>
        <v>221127.85078828208</v>
      </c>
      <c r="AB175" s="52">
        <v>46605.484171173091</v>
      </c>
      <c r="AC175" s="52">
        <v>119446.87200997157</v>
      </c>
      <c r="AD175" s="52">
        <f t="shared" si="35"/>
        <v>166052.35618114466</v>
      </c>
    </row>
    <row r="176" spans="2:30">
      <c r="B176" s="88" t="s">
        <v>281</v>
      </c>
      <c r="C176" s="91">
        <f t="shared" si="24"/>
        <v>256202.01614928132</v>
      </c>
      <c r="D176" s="91">
        <f t="shared" si="25"/>
        <v>701034.24788378528</v>
      </c>
      <c r="E176" s="93">
        <f t="shared" si="26"/>
        <v>-444832.23173450399</v>
      </c>
      <c r="F176" s="91">
        <f t="shared" si="27"/>
        <v>957236.26403306657</v>
      </c>
      <c r="G176" s="52">
        <v>15606.570882210166</v>
      </c>
      <c r="H176" s="52">
        <v>127013.69589646228</v>
      </c>
      <c r="I176" s="52">
        <f t="shared" si="28"/>
        <v>142620.26677867243</v>
      </c>
      <c r="J176" s="52">
        <v>71147.21965848039</v>
      </c>
      <c r="K176" s="52">
        <v>62188.867721441216</v>
      </c>
      <c r="L176" s="52">
        <f t="shared" si="29"/>
        <v>133336.08737992161</v>
      </c>
      <c r="M176" s="52">
        <v>34822.965317697941</v>
      </c>
      <c r="N176" s="52">
        <v>20898.428613121851</v>
      </c>
      <c r="O176" s="52">
        <f t="shared" si="30"/>
        <v>55721.393930819788</v>
      </c>
      <c r="P176" s="52">
        <v>10181.227680746124</v>
      </c>
      <c r="Q176" s="52">
        <v>46323.08874387556</v>
      </c>
      <c r="R176" s="52">
        <f t="shared" si="31"/>
        <v>56504.316424621684</v>
      </c>
      <c r="S176" s="52">
        <v>5991.4950624758449</v>
      </c>
      <c r="T176" s="52">
        <v>54102.553780558745</v>
      </c>
      <c r="U176" s="52">
        <f t="shared" si="32"/>
        <v>60094.048843034587</v>
      </c>
      <c r="V176" s="52">
        <v>23952.296625593459</v>
      </c>
      <c r="W176" s="52">
        <v>44488.477250263706</v>
      </c>
      <c r="X176" s="52">
        <f t="shared" si="33"/>
        <v>68440.773875857165</v>
      </c>
      <c r="Y176" s="52">
        <v>41589.858102776852</v>
      </c>
      <c r="Z176" s="52">
        <v>199859.93444354628</v>
      </c>
      <c r="AA176" s="52">
        <f t="shared" si="34"/>
        <v>241449.79254632315</v>
      </c>
      <c r="AB176" s="52">
        <v>52910.382819300547</v>
      </c>
      <c r="AC176" s="52">
        <v>146159.20143451562</v>
      </c>
      <c r="AD176" s="52">
        <f t="shared" si="35"/>
        <v>199069.58425381617</v>
      </c>
    </row>
    <row r="177" spans="2:30">
      <c r="B177" s="88" t="s">
        <v>282</v>
      </c>
      <c r="C177" s="91">
        <f t="shared" si="24"/>
        <v>236606.20638555833</v>
      </c>
      <c r="D177" s="91">
        <f t="shared" si="25"/>
        <v>682942.99896506267</v>
      </c>
      <c r="E177" s="93">
        <f t="shared" si="26"/>
        <v>-446336.79257950431</v>
      </c>
      <c r="F177" s="91">
        <f t="shared" si="27"/>
        <v>919549.2053506209</v>
      </c>
      <c r="G177" s="52">
        <v>18112.167220065188</v>
      </c>
      <c r="H177" s="52">
        <v>133625.44769139125</v>
      </c>
      <c r="I177" s="52">
        <f t="shared" si="28"/>
        <v>151737.61491145645</v>
      </c>
      <c r="J177" s="52">
        <v>42775.25574356506</v>
      </c>
      <c r="K177" s="52">
        <v>31032.90484097381</v>
      </c>
      <c r="L177" s="52">
        <f t="shared" si="29"/>
        <v>73808.160584538869</v>
      </c>
      <c r="M177" s="52">
        <v>29532.358042335673</v>
      </c>
      <c r="N177" s="52">
        <v>27649.118787525789</v>
      </c>
      <c r="O177" s="52">
        <f t="shared" si="30"/>
        <v>57181.476829861465</v>
      </c>
      <c r="P177" s="52">
        <v>10027.969086559013</v>
      </c>
      <c r="Q177" s="52">
        <v>48051.339953496659</v>
      </c>
      <c r="R177" s="52">
        <f t="shared" si="31"/>
        <v>58079.309040055668</v>
      </c>
      <c r="S177" s="52">
        <v>4252.4415918183531</v>
      </c>
      <c r="T177" s="52">
        <v>58402.808449042474</v>
      </c>
      <c r="U177" s="52">
        <f t="shared" si="32"/>
        <v>62655.250040860825</v>
      </c>
      <c r="V177" s="52">
        <v>19690.792638982501</v>
      </c>
      <c r="W177" s="52">
        <v>41722.593788021586</v>
      </c>
      <c r="X177" s="52">
        <f t="shared" si="33"/>
        <v>61413.386427004087</v>
      </c>
      <c r="Y177" s="52">
        <v>53379.580699762177</v>
      </c>
      <c r="Z177" s="52">
        <v>208559.58446602078</v>
      </c>
      <c r="AA177" s="52">
        <f t="shared" si="34"/>
        <v>261939.16516578296</v>
      </c>
      <c r="AB177" s="52">
        <v>58835.641362470378</v>
      </c>
      <c r="AC177" s="52">
        <v>133899.20098859028</v>
      </c>
      <c r="AD177" s="52">
        <f t="shared" si="35"/>
        <v>192734.84235106065</v>
      </c>
    </row>
    <row r="178" spans="2:30">
      <c r="B178" s="88" t="s">
        <v>283</v>
      </c>
      <c r="C178" s="91">
        <f t="shared" si="24"/>
        <v>242506.12056826073</v>
      </c>
      <c r="D178" s="91">
        <f t="shared" si="25"/>
        <v>814368.23373558163</v>
      </c>
      <c r="E178" s="93">
        <f t="shared" si="26"/>
        <v>-571862.11316732084</v>
      </c>
      <c r="F178" s="91">
        <f t="shared" si="27"/>
        <v>1056874.3543038424</v>
      </c>
      <c r="G178" s="52">
        <v>20714.384878117653</v>
      </c>
      <c r="H178" s="52">
        <v>234958.28330446046</v>
      </c>
      <c r="I178" s="52">
        <f t="shared" si="28"/>
        <v>255672.66818257811</v>
      </c>
      <c r="J178" s="52">
        <v>51971.726352670586</v>
      </c>
      <c r="K178" s="52">
        <v>46013.388985562131</v>
      </c>
      <c r="L178" s="52">
        <f t="shared" si="29"/>
        <v>97985.115338232717</v>
      </c>
      <c r="M178" s="52">
        <v>25222.806541565325</v>
      </c>
      <c r="N178" s="52">
        <v>17651.49366591774</v>
      </c>
      <c r="O178" s="52">
        <f t="shared" si="30"/>
        <v>42874.300207483066</v>
      </c>
      <c r="P178" s="52">
        <v>6362.1600966020333</v>
      </c>
      <c r="Q178" s="52">
        <v>37736.201222069889</v>
      </c>
      <c r="R178" s="52">
        <f t="shared" si="31"/>
        <v>44098.361318671923</v>
      </c>
      <c r="S178" s="52">
        <v>7966.8283746856896</v>
      </c>
      <c r="T178" s="52">
        <v>72335.41323397182</v>
      </c>
      <c r="U178" s="52">
        <f t="shared" si="32"/>
        <v>80302.24160865751</v>
      </c>
      <c r="V178" s="52">
        <v>21153.756025710805</v>
      </c>
      <c r="W178" s="52">
        <v>31686.276470541125</v>
      </c>
      <c r="X178" s="52">
        <f t="shared" si="33"/>
        <v>52840.03249625193</v>
      </c>
      <c r="Y178" s="52">
        <v>59152.778390587111</v>
      </c>
      <c r="Z178" s="52">
        <v>208948.97481414373</v>
      </c>
      <c r="AA178" s="52">
        <f t="shared" si="34"/>
        <v>268101.75320473086</v>
      </c>
      <c r="AB178" s="52">
        <v>49961.679908321523</v>
      </c>
      <c r="AC178" s="52">
        <v>165038.20203891472</v>
      </c>
      <c r="AD178" s="52">
        <f t="shared" si="35"/>
        <v>214999.88194723625</v>
      </c>
    </row>
    <row r="179" spans="2:30">
      <c r="B179" s="88" t="s">
        <v>284</v>
      </c>
      <c r="C179" s="91">
        <f t="shared" si="24"/>
        <v>244083.52396804126</v>
      </c>
      <c r="D179" s="91">
        <f t="shared" si="25"/>
        <v>697796.03727726266</v>
      </c>
      <c r="E179" s="93">
        <f t="shared" si="26"/>
        <v>-453712.51330922137</v>
      </c>
      <c r="F179" s="91">
        <f t="shared" si="27"/>
        <v>941879.56124530395</v>
      </c>
      <c r="G179" s="52">
        <v>24009.094865056621</v>
      </c>
      <c r="H179" s="52">
        <v>139683.11395732083</v>
      </c>
      <c r="I179" s="52">
        <f t="shared" si="28"/>
        <v>163692.20882237746</v>
      </c>
      <c r="J179" s="52">
        <v>49803.351649673132</v>
      </c>
      <c r="K179" s="52">
        <v>36424.297777450862</v>
      </c>
      <c r="L179" s="52">
        <f t="shared" si="29"/>
        <v>86227.649427123994</v>
      </c>
      <c r="M179" s="52">
        <v>26431.703811046009</v>
      </c>
      <c r="N179" s="52">
        <v>21990.847155130483</v>
      </c>
      <c r="O179" s="52">
        <f t="shared" si="30"/>
        <v>48422.550966176495</v>
      </c>
      <c r="P179" s="52">
        <v>8549.9406471884977</v>
      </c>
      <c r="Q179" s="52">
        <v>48225.271574661609</v>
      </c>
      <c r="R179" s="52">
        <f t="shared" si="31"/>
        <v>56775.212221850103</v>
      </c>
      <c r="S179" s="52">
        <v>8489.2564060373297</v>
      </c>
      <c r="T179" s="52">
        <v>62961.216816472239</v>
      </c>
      <c r="U179" s="52">
        <f t="shared" si="32"/>
        <v>71450.473222509565</v>
      </c>
      <c r="V179" s="52">
        <v>25702.113687262103</v>
      </c>
      <c r="W179" s="52">
        <v>34496.694588125974</v>
      </c>
      <c r="X179" s="52">
        <f t="shared" si="33"/>
        <v>60198.808275388074</v>
      </c>
      <c r="Y179" s="52">
        <v>42626.251046672289</v>
      </c>
      <c r="Z179" s="52">
        <v>200312.87842937853</v>
      </c>
      <c r="AA179" s="52">
        <f t="shared" si="34"/>
        <v>242939.12947605082</v>
      </c>
      <c r="AB179" s="52">
        <v>58471.811855105276</v>
      </c>
      <c r="AC179" s="52">
        <v>153701.71697872216</v>
      </c>
      <c r="AD179" s="52">
        <f t="shared" si="35"/>
        <v>212173.52883382744</v>
      </c>
    </row>
    <row r="180" spans="2:30">
      <c r="B180" s="88" t="s">
        <v>285</v>
      </c>
      <c r="C180" s="91">
        <f t="shared" si="24"/>
        <v>246465.52199692774</v>
      </c>
      <c r="D180" s="91">
        <f t="shared" si="25"/>
        <v>787009.07546380674</v>
      </c>
      <c r="E180" s="93">
        <f t="shared" si="26"/>
        <v>-540543.55346687906</v>
      </c>
      <c r="F180" s="91">
        <f t="shared" si="27"/>
        <v>1033474.5974607342</v>
      </c>
      <c r="G180" s="52">
        <v>32933.06551831626</v>
      </c>
      <c r="H180" s="52">
        <v>141162.01006188925</v>
      </c>
      <c r="I180" s="52">
        <f t="shared" si="28"/>
        <v>174095.07558020551</v>
      </c>
      <c r="J180" s="52">
        <v>47401.80116970469</v>
      </c>
      <c r="K180" s="52">
        <v>53186.865749973855</v>
      </c>
      <c r="L180" s="52">
        <f t="shared" si="29"/>
        <v>100588.66691967854</v>
      </c>
      <c r="M180" s="52">
        <v>22887.284475121167</v>
      </c>
      <c r="N180" s="52">
        <v>23451.924678499465</v>
      </c>
      <c r="O180" s="52">
        <f t="shared" si="30"/>
        <v>46339.209153620628</v>
      </c>
      <c r="P180" s="52">
        <v>9338.5786637183319</v>
      </c>
      <c r="Q180" s="52">
        <v>51113.297074349051</v>
      </c>
      <c r="R180" s="52">
        <f t="shared" si="31"/>
        <v>60451.875738067385</v>
      </c>
      <c r="S180" s="52">
        <v>12831.4964582587</v>
      </c>
      <c r="T180" s="52">
        <v>71067.919166169988</v>
      </c>
      <c r="U180" s="52">
        <f t="shared" si="32"/>
        <v>83899.415624428686</v>
      </c>
      <c r="V180" s="52">
        <v>26863.59765620641</v>
      </c>
      <c r="W180" s="52">
        <v>41058.313433380958</v>
      </c>
      <c r="X180" s="52">
        <f t="shared" si="33"/>
        <v>67921.911089587375</v>
      </c>
      <c r="Y180" s="52">
        <v>42970.981185969213</v>
      </c>
      <c r="Z180" s="52">
        <v>231512.54658754988</v>
      </c>
      <c r="AA180" s="52">
        <f t="shared" si="34"/>
        <v>274483.5277735191</v>
      </c>
      <c r="AB180" s="52">
        <v>51238.716869632961</v>
      </c>
      <c r="AC180" s="52">
        <v>174456.19871199416</v>
      </c>
      <c r="AD180" s="52">
        <f t="shared" si="35"/>
        <v>225694.91558162711</v>
      </c>
    </row>
    <row r="181" spans="2:30">
      <c r="B181" s="88" t="s">
        <v>286</v>
      </c>
      <c r="C181" s="91">
        <f t="shared" si="24"/>
        <v>247769.83757553628</v>
      </c>
      <c r="D181" s="91">
        <f t="shared" si="25"/>
        <v>682549.85822412523</v>
      </c>
      <c r="E181" s="93">
        <f t="shared" si="26"/>
        <v>-434780.02064858895</v>
      </c>
      <c r="F181" s="91">
        <f t="shared" si="27"/>
        <v>930319.69579966145</v>
      </c>
      <c r="G181" s="52">
        <v>12857.755069053792</v>
      </c>
      <c r="H181" s="52">
        <v>133771.56126143041</v>
      </c>
      <c r="I181" s="52">
        <f t="shared" si="28"/>
        <v>146629.3163304842</v>
      </c>
      <c r="J181" s="52">
        <v>40485.903545054491</v>
      </c>
      <c r="K181" s="52">
        <v>49125.972320340901</v>
      </c>
      <c r="L181" s="52">
        <f t="shared" si="29"/>
        <v>89611.875865395385</v>
      </c>
      <c r="M181" s="52">
        <v>23344.000135425758</v>
      </c>
      <c r="N181" s="52">
        <v>19650.726852089723</v>
      </c>
      <c r="O181" s="52">
        <f t="shared" si="30"/>
        <v>42994.726987515482</v>
      </c>
      <c r="P181" s="52">
        <v>8992.5446885476413</v>
      </c>
      <c r="Q181" s="52">
        <v>37275.276625776991</v>
      </c>
      <c r="R181" s="52">
        <f t="shared" si="31"/>
        <v>46267.821314324632</v>
      </c>
      <c r="S181" s="52">
        <v>8847.7680946896289</v>
      </c>
      <c r="T181" s="52">
        <v>70761.969132482685</v>
      </c>
      <c r="U181" s="52">
        <f t="shared" si="32"/>
        <v>79609.737227172314</v>
      </c>
      <c r="V181" s="52">
        <v>23224.564310888822</v>
      </c>
      <c r="W181" s="52">
        <v>51378.125645212822</v>
      </c>
      <c r="X181" s="52">
        <f t="shared" si="33"/>
        <v>74602.689956101647</v>
      </c>
      <c r="Y181" s="52">
        <v>65972.896931689364</v>
      </c>
      <c r="Z181" s="52">
        <v>188741.40218611466</v>
      </c>
      <c r="AA181" s="52">
        <f t="shared" si="34"/>
        <v>254714.29911780404</v>
      </c>
      <c r="AB181" s="52">
        <v>64044.404800186792</v>
      </c>
      <c r="AC181" s="52">
        <v>131844.82420067696</v>
      </c>
      <c r="AD181" s="52">
        <f t="shared" si="35"/>
        <v>195889.22900086374</v>
      </c>
    </row>
    <row r="182" spans="2:30">
      <c r="B182" s="88" t="s">
        <v>287</v>
      </c>
      <c r="C182" s="91">
        <f t="shared" si="24"/>
        <v>239731.24538465316</v>
      </c>
      <c r="D182" s="91">
        <f t="shared" si="25"/>
        <v>726340.96300734265</v>
      </c>
      <c r="E182" s="93">
        <f t="shared" si="26"/>
        <v>-486609.7176226895</v>
      </c>
      <c r="F182" s="91">
        <f t="shared" si="27"/>
        <v>966072.20839199563</v>
      </c>
      <c r="G182" s="52">
        <v>14978.388005109287</v>
      </c>
      <c r="H182" s="52">
        <v>152903.01371332587</v>
      </c>
      <c r="I182" s="52">
        <f t="shared" si="28"/>
        <v>167881.40171843517</v>
      </c>
      <c r="J182" s="52">
        <v>47676.238121657057</v>
      </c>
      <c r="K182" s="52">
        <v>56677.943724785182</v>
      </c>
      <c r="L182" s="52">
        <f t="shared" si="29"/>
        <v>104354.18184644224</v>
      </c>
      <c r="M182" s="52">
        <v>22215.787811554022</v>
      </c>
      <c r="N182" s="52">
        <v>15391.73133231766</v>
      </c>
      <c r="O182" s="52">
        <f t="shared" si="30"/>
        <v>37607.519143871687</v>
      </c>
      <c r="P182" s="52">
        <v>8908.0368076536979</v>
      </c>
      <c r="Q182" s="52">
        <v>44176.737111326162</v>
      </c>
      <c r="R182" s="52">
        <f t="shared" si="31"/>
        <v>53084.773918979859</v>
      </c>
      <c r="S182" s="52">
        <v>12322.128906867103</v>
      </c>
      <c r="T182" s="52">
        <v>57630.308146720337</v>
      </c>
      <c r="U182" s="52">
        <f t="shared" si="32"/>
        <v>69952.437053587433</v>
      </c>
      <c r="V182" s="52">
        <v>27940.933934962875</v>
      </c>
      <c r="W182" s="52">
        <v>48899.641879449729</v>
      </c>
      <c r="X182" s="52">
        <f t="shared" si="33"/>
        <v>76840.575814412601</v>
      </c>
      <c r="Y182" s="52">
        <v>53546.880957246627</v>
      </c>
      <c r="Z182" s="52">
        <v>195665.08968179463</v>
      </c>
      <c r="AA182" s="52">
        <f t="shared" si="34"/>
        <v>249211.97063904128</v>
      </c>
      <c r="AB182" s="52">
        <v>52142.850839602455</v>
      </c>
      <c r="AC182" s="52">
        <v>154996.49741762303</v>
      </c>
      <c r="AD182" s="52">
        <f t="shared" si="35"/>
        <v>207139.34825722547</v>
      </c>
    </row>
    <row r="183" spans="2:30">
      <c r="B183" s="88" t="s">
        <v>288</v>
      </c>
      <c r="C183" s="91">
        <f t="shared" si="24"/>
        <v>272322.18195569998</v>
      </c>
      <c r="D183" s="91">
        <f t="shared" si="25"/>
        <v>782290.90931648551</v>
      </c>
      <c r="E183" s="93">
        <f t="shared" si="26"/>
        <v>-509968.72736078553</v>
      </c>
      <c r="F183" s="91">
        <f t="shared" si="27"/>
        <v>1054613.0912721856</v>
      </c>
      <c r="G183" s="52">
        <v>22006.046411220108</v>
      </c>
      <c r="H183" s="52">
        <v>145994.89715285186</v>
      </c>
      <c r="I183" s="52">
        <f t="shared" si="28"/>
        <v>168000.94356407196</v>
      </c>
      <c r="J183" s="52">
        <v>47988.834240924705</v>
      </c>
      <c r="K183" s="52">
        <v>55826.396674462187</v>
      </c>
      <c r="L183" s="52">
        <f t="shared" si="29"/>
        <v>103815.2309153869</v>
      </c>
      <c r="M183" s="52">
        <v>23960.753155515304</v>
      </c>
      <c r="N183" s="52">
        <v>18449.897045375707</v>
      </c>
      <c r="O183" s="52">
        <f t="shared" si="30"/>
        <v>42410.65020089101</v>
      </c>
      <c r="P183" s="52">
        <v>11748.150790952468</v>
      </c>
      <c r="Q183" s="52">
        <v>51433.566148291531</v>
      </c>
      <c r="R183" s="52">
        <f t="shared" si="31"/>
        <v>63181.716939243997</v>
      </c>
      <c r="S183" s="52">
        <v>5453.9584274183262</v>
      </c>
      <c r="T183" s="52">
        <v>63207.855164920322</v>
      </c>
      <c r="U183" s="52">
        <f t="shared" si="32"/>
        <v>68661.813592338644</v>
      </c>
      <c r="V183" s="52">
        <v>22411.001761608812</v>
      </c>
      <c r="W183" s="52">
        <v>67484.226079669534</v>
      </c>
      <c r="X183" s="52">
        <f t="shared" si="33"/>
        <v>89895.227841278349</v>
      </c>
      <c r="Y183" s="52">
        <v>64187.093501448333</v>
      </c>
      <c r="Z183" s="52">
        <v>220416.50695870176</v>
      </c>
      <c r="AA183" s="52">
        <f t="shared" si="34"/>
        <v>284603.6004601501</v>
      </c>
      <c r="AB183" s="52">
        <v>74566.343666611938</v>
      </c>
      <c r="AC183" s="52">
        <v>159477.56409221259</v>
      </c>
      <c r="AD183" s="52">
        <f t="shared" si="35"/>
        <v>234043.90775882453</v>
      </c>
    </row>
    <row r="184" spans="2:30">
      <c r="B184" s="88" t="s">
        <v>289</v>
      </c>
      <c r="C184" s="91">
        <f t="shared" si="24"/>
        <v>202926.72789240853</v>
      </c>
      <c r="D184" s="91">
        <f t="shared" si="25"/>
        <v>724680.11423952319</v>
      </c>
      <c r="E184" s="93">
        <f t="shared" si="26"/>
        <v>-521753.38634711469</v>
      </c>
      <c r="F184" s="91">
        <f t="shared" si="27"/>
        <v>927606.84213193157</v>
      </c>
      <c r="G184" s="52">
        <v>23953.30185080408</v>
      </c>
      <c r="H184" s="52">
        <v>154460.40613518789</v>
      </c>
      <c r="I184" s="52">
        <f t="shared" si="28"/>
        <v>178413.70798599196</v>
      </c>
      <c r="J184" s="52">
        <v>36921.43284238653</v>
      </c>
      <c r="K184" s="52">
        <v>56534.307111503709</v>
      </c>
      <c r="L184" s="52">
        <f t="shared" si="29"/>
        <v>93455.739953890239</v>
      </c>
      <c r="M184" s="52">
        <v>20834.022576351774</v>
      </c>
      <c r="N184" s="52">
        <v>9617.9709247805804</v>
      </c>
      <c r="O184" s="52">
        <f t="shared" si="30"/>
        <v>30451.993501132354</v>
      </c>
      <c r="P184" s="52">
        <v>10350.351042600458</v>
      </c>
      <c r="Q184" s="52">
        <v>46713.167392336749</v>
      </c>
      <c r="R184" s="52">
        <f t="shared" si="31"/>
        <v>57063.518434937207</v>
      </c>
      <c r="S184" s="52">
        <v>7377.5795642453777</v>
      </c>
      <c r="T184" s="52">
        <v>61477.778764526935</v>
      </c>
      <c r="U184" s="52">
        <f t="shared" si="32"/>
        <v>68855.358328772316</v>
      </c>
      <c r="V184" s="52">
        <v>19155.927976842941</v>
      </c>
      <c r="W184" s="52">
        <v>59035.868489569293</v>
      </c>
      <c r="X184" s="52">
        <f t="shared" si="33"/>
        <v>78191.796466412226</v>
      </c>
      <c r="Y184" s="52">
        <v>40733.736602500328</v>
      </c>
      <c r="Z184" s="52">
        <v>191738.58329939426</v>
      </c>
      <c r="AA184" s="52">
        <f t="shared" si="34"/>
        <v>232472.3199018946</v>
      </c>
      <c r="AB184" s="52">
        <v>43600.375436677044</v>
      </c>
      <c r="AC184" s="52">
        <v>145102.03212222375</v>
      </c>
      <c r="AD184" s="52">
        <f t="shared" si="35"/>
        <v>188702.4075589008</v>
      </c>
    </row>
    <row r="185" spans="2:30">
      <c r="B185" s="88" t="s">
        <v>290</v>
      </c>
      <c r="C185" s="91">
        <f t="shared" si="24"/>
        <v>233012.96910515736</v>
      </c>
      <c r="D185" s="91">
        <f t="shared" si="25"/>
        <v>862879.85897404025</v>
      </c>
      <c r="E185" s="93">
        <f t="shared" si="26"/>
        <v>-629866.88986888295</v>
      </c>
      <c r="F185" s="91">
        <f t="shared" si="27"/>
        <v>1095892.8280791976</v>
      </c>
      <c r="G185" s="52">
        <v>20317.588407257826</v>
      </c>
      <c r="H185" s="52">
        <v>170879.72862501352</v>
      </c>
      <c r="I185" s="52">
        <f t="shared" si="28"/>
        <v>191197.31703227136</v>
      </c>
      <c r="J185" s="52">
        <v>33718.844019859775</v>
      </c>
      <c r="K185" s="52">
        <v>72110.140272799166</v>
      </c>
      <c r="L185" s="52">
        <f t="shared" si="29"/>
        <v>105828.98429265895</v>
      </c>
      <c r="M185" s="52">
        <v>18869.995838082974</v>
      </c>
      <c r="N185" s="52">
        <v>8998.5424511453621</v>
      </c>
      <c r="O185" s="52">
        <f t="shared" si="30"/>
        <v>27868.538289228338</v>
      </c>
      <c r="P185" s="52">
        <v>9677.3000244122213</v>
      </c>
      <c r="Q185" s="52">
        <v>69694.772582270743</v>
      </c>
      <c r="R185" s="52">
        <f t="shared" si="31"/>
        <v>79372.072606682967</v>
      </c>
      <c r="S185" s="52">
        <v>12954.274760736494</v>
      </c>
      <c r="T185" s="52">
        <v>58469.850733273539</v>
      </c>
      <c r="U185" s="52">
        <f t="shared" si="32"/>
        <v>71424.125494010033</v>
      </c>
      <c r="V185" s="52">
        <v>21277.77473843563</v>
      </c>
      <c r="W185" s="52">
        <v>79195.537033916553</v>
      </c>
      <c r="X185" s="52">
        <f t="shared" si="33"/>
        <v>100473.31177235219</v>
      </c>
      <c r="Y185" s="52">
        <v>57894.022459031738</v>
      </c>
      <c r="Z185" s="52">
        <v>228735.50563343114</v>
      </c>
      <c r="AA185" s="52">
        <f t="shared" si="34"/>
        <v>286629.52809246286</v>
      </c>
      <c r="AB185" s="52">
        <v>58303.168857340686</v>
      </c>
      <c r="AC185" s="52">
        <v>174795.78164219021</v>
      </c>
      <c r="AD185" s="52">
        <f t="shared" si="35"/>
        <v>233098.95049953088</v>
      </c>
    </row>
  </sheetData>
  <mergeCells count="9">
    <mergeCell ref="Y4:AA4"/>
    <mergeCell ref="AB4:AD4"/>
    <mergeCell ref="S4:U4"/>
    <mergeCell ref="V4:X4"/>
    <mergeCell ref="C4:F4"/>
    <mergeCell ref="G4:I4"/>
    <mergeCell ref="J4:L4"/>
    <mergeCell ref="M4:O4"/>
    <mergeCell ref="P4:R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zoomScaleNormal="96" workbookViewId="0">
      <pane xSplit="3" ySplit="3" topLeftCell="D4" activePane="bottomRight" state="frozen"/>
      <selection activeCell="E26" sqref="E26:E27"/>
      <selection pane="topRight" activeCell="E26" sqref="E26:E27"/>
      <selection pane="bottomLeft" activeCell="E26" sqref="E26:E27"/>
      <selection pane="bottomRight" activeCell="I37" sqref="I37"/>
    </sheetView>
  </sheetViews>
  <sheetFormatPr defaultRowHeight="15"/>
  <cols>
    <col min="1" max="1" width="3.85546875" customWidth="1"/>
    <col min="2" max="2" width="12.42578125" style="37" customWidth="1"/>
    <col min="3" max="3" width="13.42578125" style="34" bestFit="1" customWidth="1"/>
    <col min="4" max="4" width="11.85546875" customWidth="1"/>
    <col min="5" max="5" width="12.42578125" customWidth="1"/>
    <col min="6" max="6" width="13.28515625" customWidth="1"/>
    <col min="7" max="7" width="12.28515625" customWidth="1"/>
    <col min="8" max="10" width="14.28515625" customWidth="1"/>
    <col min="11" max="12" width="9.85546875" customWidth="1"/>
    <col min="13" max="13" width="11.5703125" customWidth="1"/>
    <col min="14" max="14" width="11.7109375" bestFit="1" customWidth="1"/>
    <col min="16" max="16" width="11" customWidth="1"/>
    <col min="18" max="18" width="11.28515625" customWidth="1"/>
    <col min="19" max="19" width="11.85546875" customWidth="1"/>
    <col min="22" max="22" width="11" customWidth="1"/>
    <col min="23" max="23" width="10" customWidth="1"/>
    <col min="24" max="24" width="11.28515625" customWidth="1"/>
    <col min="25" max="25" width="10.5703125" customWidth="1"/>
    <col min="171" max="171" width="9.7109375" customWidth="1"/>
  </cols>
  <sheetData>
    <row r="2" spans="2:17" ht="15.75">
      <c r="B2" s="114" t="s">
        <v>30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23"/>
      <c r="P2" s="23"/>
      <c r="Q2" s="23"/>
    </row>
    <row r="4" spans="2:17" ht="51">
      <c r="B4" s="62"/>
      <c r="C4" s="60" t="s">
        <v>2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</row>
    <row r="5" spans="2:17" hidden="1">
      <c r="B5" s="55">
        <v>2000</v>
      </c>
      <c r="C5" s="51">
        <v>131.231878347341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7" hidden="1">
      <c r="B6" s="55">
        <v>2001</v>
      </c>
      <c r="C6" s="51">
        <v>109.83983548835485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2:17" hidden="1">
      <c r="B7" s="55">
        <v>2002</v>
      </c>
      <c r="C7" s="51">
        <v>167.36248337411445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2:17" hidden="1">
      <c r="B8" s="55">
        <v>2003</v>
      </c>
      <c r="C8" s="51">
        <v>340.07007452801258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2:17" hidden="1">
      <c r="B9" s="55">
        <v>2004</v>
      </c>
      <c r="C9" s="51">
        <v>499.10650884307842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2:17" hidden="1">
      <c r="B10" s="55">
        <v>2005</v>
      </c>
      <c r="C10" s="51">
        <v>449.78484620040814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2:17" hidden="1">
      <c r="B11" s="55">
        <v>2006</v>
      </c>
      <c r="C11" s="51">
        <v>1190.3746023674441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2:17">
      <c r="B12" s="56">
        <v>2007</v>
      </c>
      <c r="C12" s="51">
        <v>2014.84155548328</v>
      </c>
      <c r="D12" s="53">
        <v>15.527862350264934</v>
      </c>
      <c r="E12" s="53">
        <v>86.169960729237999</v>
      </c>
      <c r="F12" s="53">
        <v>312.07092710985808</v>
      </c>
      <c r="G12" s="53">
        <v>362.58108487673496</v>
      </c>
      <c r="H12" s="53">
        <v>171.89177803136596</v>
      </c>
      <c r="I12" s="53">
        <v>242.07588392439814</v>
      </c>
      <c r="J12" s="53">
        <v>416.69466394086106</v>
      </c>
      <c r="K12" s="53">
        <v>0.45827510193936383</v>
      </c>
      <c r="L12" s="53">
        <v>30.543929289798342</v>
      </c>
      <c r="M12" s="53">
        <v>219.10410509142093</v>
      </c>
      <c r="N12" s="53">
        <v>157.72308503740018</v>
      </c>
    </row>
    <row r="13" spans="2:17">
      <c r="B13" s="56">
        <v>2008</v>
      </c>
      <c r="C13" s="51">
        <v>1563.9624248804132</v>
      </c>
      <c r="D13" s="52">
        <v>7.8443359926999898</v>
      </c>
      <c r="E13" s="52">
        <v>18.105160254877664</v>
      </c>
      <c r="F13" s="52">
        <v>188.28782511609984</v>
      </c>
      <c r="G13" s="52">
        <v>294.86483936940516</v>
      </c>
      <c r="H13" s="52">
        <v>56.725319629699946</v>
      </c>
      <c r="I13" s="52">
        <v>181.93915059999981</v>
      </c>
      <c r="J13" s="52">
        <v>422.69003682977399</v>
      </c>
      <c r="K13" s="52">
        <v>0.5506248829999979</v>
      </c>
      <c r="L13" s="52">
        <v>277.83767423741602</v>
      </c>
      <c r="M13" s="52">
        <v>104.22578522745114</v>
      </c>
      <c r="N13" s="52">
        <v>10.891672739989234</v>
      </c>
    </row>
    <row r="14" spans="2:17">
      <c r="B14" s="55">
        <v>2009</v>
      </c>
      <c r="C14" s="51">
        <v>658.40059329999997</v>
      </c>
      <c r="D14" s="52">
        <v>22.326872699999981</v>
      </c>
      <c r="E14" s="52">
        <v>15.023424399999996</v>
      </c>
      <c r="F14" s="52">
        <v>124.78169359999998</v>
      </c>
      <c r="G14" s="52">
        <v>-2.1306319000000071</v>
      </c>
      <c r="H14" s="52">
        <v>105.21879799999999</v>
      </c>
      <c r="I14" s="52">
        <v>37.542336400000003</v>
      </c>
      <c r="J14" s="52">
        <v>98.432032799999959</v>
      </c>
      <c r="K14" s="52">
        <v>0.28905429999999993</v>
      </c>
      <c r="L14" s="52">
        <v>147.41028619999997</v>
      </c>
      <c r="M14" s="52">
        <v>59.84331479999998</v>
      </c>
      <c r="N14" s="52">
        <v>49.66341199999998</v>
      </c>
    </row>
    <row r="15" spans="2:17">
      <c r="B15" s="55">
        <v>2010</v>
      </c>
      <c r="C15" s="51">
        <v>814.49657200000001</v>
      </c>
      <c r="D15" s="52">
        <v>8.6318763000000001</v>
      </c>
      <c r="E15" s="52">
        <v>53.435949200000024</v>
      </c>
      <c r="F15" s="52">
        <v>175.33451770000002</v>
      </c>
      <c r="G15" s="52">
        <v>21.877928500000007</v>
      </c>
      <c r="H15" s="52">
        <v>4.7058658000000042</v>
      </c>
      <c r="I15" s="52">
        <v>17.121841500000002</v>
      </c>
      <c r="J15" s="52">
        <v>215.11618830000003</v>
      </c>
      <c r="K15" s="52">
        <v>1.1824157000000002</v>
      </c>
      <c r="L15" s="52">
        <v>119.25295710000002</v>
      </c>
      <c r="M15" s="52">
        <v>90.43066810000002</v>
      </c>
      <c r="N15" s="52">
        <v>107.40636380000001</v>
      </c>
    </row>
    <row r="16" spans="2:17">
      <c r="B16" s="55">
        <v>2011</v>
      </c>
      <c r="C16" s="51">
        <v>1117.2441489999999</v>
      </c>
      <c r="D16" s="52">
        <v>14.907568399999999</v>
      </c>
      <c r="E16" s="52">
        <v>40.219614199999988</v>
      </c>
      <c r="F16" s="52">
        <v>120.33974470000001</v>
      </c>
      <c r="G16" s="52">
        <v>203.95157269999999</v>
      </c>
      <c r="H16" s="52">
        <v>48.112227799999999</v>
      </c>
      <c r="I16" s="52">
        <v>22.705621499999992</v>
      </c>
      <c r="J16" s="52">
        <v>126.51717189999994</v>
      </c>
      <c r="K16" s="52">
        <v>16.827033499999999</v>
      </c>
      <c r="L16" s="52">
        <v>224.77632509999992</v>
      </c>
      <c r="M16" s="52">
        <v>131.18545950000001</v>
      </c>
      <c r="N16" s="52">
        <v>167.70180969999998</v>
      </c>
    </row>
    <row r="17" spans="2:14">
      <c r="B17" s="55">
        <v>2012</v>
      </c>
      <c r="C17" s="51">
        <v>911.56425669999999</v>
      </c>
      <c r="D17" s="52">
        <v>16.119347600000026</v>
      </c>
      <c r="E17" s="52">
        <v>4.8621755000000055</v>
      </c>
      <c r="F17" s="52">
        <v>167.90646860000044</v>
      </c>
      <c r="G17" s="52">
        <v>179.40255639999975</v>
      </c>
      <c r="H17" s="52">
        <v>41.839249300000006</v>
      </c>
      <c r="I17" s="52">
        <v>17.65231589999998</v>
      </c>
      <c r="J17" s="52">
        <v>72.82884999999996</v>
      </c>
      <c r="K17" s="52">
        <v>17.550786299999981</v>
      </c>
      <c r="L17" s="52">
        <v>52.805550399999952</v>
      </c>
      <c r="M17" s="52">
        <v>178.04475779999996</v>
      </c>
      <c r="N17" s="52">
        <v>162.55219889999987</v>
      </c>
    </row>
    <row r="18" spans="2:14">
      <c r="B18" s="55">
        <v>2013</v>
      </c>
      <c r="C18" s="51">
        <v>941.90262480000001</v>
      </c>
      <c r="D18" s="52">
        <v>11.857413299999997</v>
      </c>
      <c r="E18" s="52">
        <v>43.704917499999993</v>
      </c>
      <c r="F18" s="52">
        <v>99.76511000000005</v>
      </c>
      <c r="G18" s="52">
        <v>244.74514990000006</v>
      </c>
      <c r="H18" s="52">
        <v>49.847490599999993</v>
      </c>
      <c r="I18" s="52">
        <v>-13.360116700000004</v>
      </c>
      <c r="J18" s="52">
        <v>140.10438809999999</v>
      </c>
      <c r="K18" s="52">
        <v>0.71995710000000013</v>
      </c>
      <c r="L18" s="52">
        <v>42.294589499999994</v>
      </c>
      <c r="M18" s="52">
        <v>155.83742139999998</v>
      </c>
      <c r="N18" s="52">
        <v>166.38630410000002</v>
      </c>
    </row>
    <row r="19" spans="2:14"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2:14">
      <c r="I20" s="48"/>
    </row>
    <row r="21" spans="2:14">
      <c r="I21" s="48"/>
    </row>
    <row r="22" spans="2:14">
      <c r="I22" s="48"/>
    </row>
    <row r="23" spans="2:14">
      <c r="I23" s="48"/>
    </row>
  </sheetData>
  <mergeCells count="1">
    <mergeCell ref="B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5"/>
  <sheetViews>
    <sheetView topLeftCell="A13" zoomScaleNormal="96" workbookViewId="0">
      <selection activeCell="M49" sqref="M49"/>
    </sheetView>
  </sheetViews>
  <sheetFormatPr defaultRowHeight="15"/>
  <cols>
    <col min="1" max="1" width="3.85546875" customWidth="1"/>
    <col min="2" max="2" width="12.42578125" style="37" customWidth="1"/>
    <col min="3" max="3" width="13.42578125" style="34" bestFit="1" customWidth="1"/>
    <col min="4" max="4" width="11.85546875" customWidth="1"/>
    <col min="5" max="5" width="12.42578125" customWidth="1"/>
    <col min="6" max="6" width="13.28515625" customWidth="1"/>
    <col min="7" max="7" width="12.28515625" customWidth="1"/>
    <col min="8" max="10" width="14.28515625" customWidth="1"/>
    <col min="11" max="12" width="9.85546875" customWidth="1"/>
    <col min="13" max="13" width="11.5703125" customWidth="1"/>
    <col min="14" max="14" width="11.7109375" bestFit="1" customWidth="1"/>
    <col min="16" max="16" width="11" customWidth="1"/>
    <col min="18" max="18" width="11.28515625" customWidth="1"/>
    <col min="19" max="19" width="11.85546875" customWidth="1"/>
    <col min="22" max="22" width="11" customWidth="1"/>
    <col min="23" max="23" width="10" customWidth="1"/>
    <col min="24" max="24" width="11.28515625" customWidth="1"/>
    <col min="25" max="25" width="10.5703125" customWidth="1"/>
    <col min="171" max="171" width="9.7109375" customWidth="1"/>
  </cols>
  <sheetData>
    <row r="2" spans="2:17" ht="15.75">
      <c r="B2" s="114" t="s">
        <v>30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23"/>
      <c r="P2" s="23"/>
      <c r="Q2" s="23"/>
    </row>
    <row r="3" spans="2:17" s="27" customFormat="1" ht="15.7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64"/>
      <c r="Q3" s="64"/>
    </row>
    <row r="4" spans="2:17">
      <c r="D4" s="39"/>
    </row>
    <row r="5" spans="2:17" ht="51">
      <c r="B5" s="38"/>
      <c r="C5" s="36" t="s">
        <v>2</v>
      </c>
      <c r="D5" s="33" t="s">
        <v>4</v>
      </c>
      <c r="E5" s="33" t="s">
        <v>5</v>
      </c>
      <c r="F5" s="33" t="s">
        <v>6</v>
      </c>
      <c r="G5" s="33" t="s">
        <v>7</v>
      </c>
      <c r="H5" s="33" t="s">
        <v>8</v>
      </c>
      <c r="I5" s="33" t="s">
        <v>9</v>
      </c>
      <c r="J5" s="33" t="s">
        <v>10</v>
      </c>
      <c r="K5" s="33" t="s">
        <v>11</v>
      </c>
      <c r="L5" s="33" t="s">
        <v>12</v>
      </c>
      <c r="M5" s="33" t="s">
        <v>14</v>
      </c>
      <c r="N5" s="33" t="s">
        <v>13</v>
      </c>
    </row>
    <row r="6" spans="2:17">
      <c r="B6" s="54" t="s">
        <v>31</v>
      </c>
      <c r="C6" s="35">
        <f>SUM(D6:N6)</f>
        <v>421369.53787146101</v>
      </c>
      <c r="D6" s="40">
        <v>46.328227508356534</v>
      </c>
      <c r="E6" s="40">
        <v>20613.401999999998</v>
      </c>
      <c r="F6" s="40">
        <v>64154.821737491293</v>
      </c>
      <c r="G6" s="40">
        <v>5704.6594244291555</v>
      </c>
      <c r="H6" s="40">
        <v>71044.711935993211</v>
      </c>
      <c r="I6" s="40">
        <v>8423</v>
      </c>
      <c r="J6" s="40">
        <v>173838.55126378039</v>
      </c>
      <c r="K6" s="42">
        <v>38.17917907432625</v>
      </c>
      <c r="L6" s="42">
        <v>1648.3485132073934</v>
      </c>
      <c r="M6" s="42">
        <v>14693.560429816587</v>
      </c>
      <c r="N6" s="40">
        <v>61163.975160160335</v>
      </c>
    </row>
    <row r="7" spans="2:17">
      <c r="B7" s="54" t="s">
        <v>32</v>
      </c>
      <c r="C7" s="35">
        <f t="shared" ref="C7:C36" si="0">SUM(D7:N7)</f>
        <v>401451.95625156921</v>
      </c>
      <c r="D7" s="40">
        <v>4518.315388805695</v>
      </c>
      <c r="E7" s="40">
        <v>6264.7271267762544</v>
      </c>
      <c r="F7" s="40">
        <v>56087.457044480347</v>
      </c>
      <c r="G7" s="40">
        <v>115351.55260289494</v>
      </c>
      <c r="H7" s="40">
        <v>31872.445170994768</v>
      </c>
      <c r="I7" s="40">
        <v>24997.929093068647</v>
      </c>
      <c r="J7" s="40">
        <v>120475.08188963104</v>
      </c>
      <c r="K7" s="42">
        <v>38.66347507432625</v>
      </c>
      <c r="L7" s="42">
        <v>1551.4315677869613</v>
      </c>
      <c r="M7" s="42">
        <v>22477.760374845901</v>
      </c>
      <c r="N7" s="40">
        <v>17816.592517210345</v>
      </c>
    </row>
    <row r="8" spans="2:17">
      <c r="B8" s="54" t="s">
        <v>33</v>
      </c>
      <c r="C8" s="35">
        <f t="shared" si="0"/>
        <v>489112.41852136113</v>
      </c>
      <c r="D8" s="40">
        <v>10642.729308903516</v>
      </c>
      <c r="E8" s="40">
        <v>59773.825704658113</v>
      </c>
      <c r="F8" s="40">
        <v>61821.737703528881</v>
      </c>
      <c r="G8" s="40">
        <v>44296.428644403728</v>
      </c>
      <c r="H8" s="40">
        <v>54238.140465453449</v>
      </c>
      <c r="I8" s="40">
        <v>66548.427220139885</v>
      </c>
      <c r="J8" s="40">
        <v>59075.841445655758</v>
      </c>
      <c r="K8" s="42">
        <v>38.17917907432625</v>
      </c>
      <c r="L8" s="42">
        <v>4043.583624092968</v>
      </c>
      <c r="M8" s="42">
        <v>94594.345848930607</v>
      </c>
      <c r="N8" s="40">
        <v>34039.179376519984</v>
      </c>
    </row>
    <row r="9" spans="2:17">
      <c r="B9" s="54" t="s">
        <v>34</v>
      </c>
      <c r="C9" s="35">
        <f t="shared" si="0"/>
        <v>702907.64283889288</v>
      </c>
      <c r="D9" s="40">
        <v>320.48942504740387</v>
      </c>
      <c r="E9" s="40">
        <v>-481.99410219619017</v>
      </c>
      <c r="F9" s="40">
        <v>130006.91062435819</v>
      </c>
      <c r="G9" s="40">
        <v>197228.44420500787</v>
      </c>
      <c r="H9" s="40">
        <v>14736.480458924909</v>
      </c>
      <c r="I9" s="40">
        <v>142106.52761119016</v>
      </c>
      <c r="J9" s="40">
        <v>63305.189341794816</v>
      </c>
      <c r="K9" s="42">
        <v>343.25326871638606</v>
      </c>
      <c r="L9" s="42">
        <v>23300.56558471109</v>
      </c>
      <c r="M9" s="42">
        <v>25957.41838380742</v>
      </c>
      <c r="N9" s="40">
        <v>106084.35803753079</v>
      </c>
    </row>
    <row r="10" spans="2:17">
      <c r="B10" s="54" t="s">
        <v>35</v>
      </c>
      <c r="C10" s="35">
        <f t="shared" si="0"/>
        <v>537674.41223403928</v>
      </c>
      <c r="D10" s="40">
        <v>638.1796243</v>
      </c>
      <c r="E10" s="40">
        <v>8944.5571043269883</v>
      </c>
      <c r="F10" s="40">
        <v>92343.353400000007</v>
      </c>
      <c r="G10" s="40">
        <v>78398.752883639012</v>
      </c>
      <c r="H10" s="40">
        <v>3907.7137650000004</v>
      </c>
      <c r="I10" s="40">
        <v>43963.860294133301</v>
      </c>
      <c r="J10" s="40">
        <v>130355.17987039677</v>
      </c>
      <c r="K10" s="42">
        <v>303.23959510000003</v>
      </c>
      <c r="L10" s="42">
        <v>104255.01936221626</v>
      </c>
      <c r="M10" s="42">
        <v>60569.467723227397</v>
      </c>
      <c r="N10" s="40">
        <v>13995.088611699641</v>
      </c>
    </row>
    <row r="11" spans="2:17">
      <c r="B11" s="54" t="s">
        <v>36</v>
      </c>
      <c r="C11" s="35">
        <f t="shared" si="0"/>
        <v>605357.40194637503</v>
      </c>
      <c r="D11" s="40">
        <v>10938.810168399999</v>
      </c>
      <c r="E11" s="40">
        <v>9127.1132505506976</v>
      </c>
      <c r="F11" s="40">
        <v>60874.513316099998</v>
      </c>
      <c r="G11" s="40">
        <v>134109.41878576655</v>
      </c>
      <c r="H11" s="40">
        <v>11053.775464699998</v>
      </c>
      <c r="I11" s="40">
        <v>40854.253105866701</v>
      </c>
      <c r="J11" s="40">
        <v>188006.4675593776</v>
      </c>
      <c r="K11" s="42">
        <v>330.10668789999852</v>
      </c>
      <c r="L11" s="42">
        <v>94966.195175200017</v>
      </c>
      <c r="M11" s="42">
        <v>10170.231016761862</v>
      </c>
      <c r="N11" s="40">
        <v>44926.517415751572</v>
      </c>
    </row>
    <row r="12" spans="2:17">
      <c r="B12" s="54" t="s">
        <v>37</v>
      </c>
      <c r="C12" s="35">
        <f t="shared" si="0"/>
        <v>134709.01069999998</v>
      </c>
      <c r="D12" s="40">
        <v>-987.74210000000028</v>
      </c>
      <c r="E12" s="40">
        <v>-250.57659999999976</v>
      </c>
      <c r="F12" s="40">
        <v>16362.846599999997</v>
      </c>
      <c r="G12" s="40">
        <v>-18221.819900000002</v>
      </c>
      <c r="H12" s="40">
        <v>22091.473200000004</v>
      </c>
      <c r="I12" s="40">
        <v>10215.773399999998</v>
      </c>
      <c r="J12" s="40">
        <v>45976.865700000002</v>
      </c>
      <c r="K12" s="42">
        <v>-133.1841</v>
      </c>
      <c r="L12" s="42">
        <v>25685.888400000003</v>
      </c>
      <c r="M12" s="42">
        <v>1052.6578999999992</v>
      </c>
      <c r="N12" s="40">
        <v>32916.828199999989</v>
      </c>
    </row>
    <row r="13" spans="2:17">
      <c r="B13" s="54" t="s">
        <v>38</v>
      </c>
      <c r="C13" s="35">
        <f t="shared" si="0"/>
        <v>286221.59999999998</v>
      </c>
      <c r="D13" s="40">
        <v>-2744.9117000000001</v>
      </c>
      <c r="E13" s="40">
        <v>284.06649999999792</v>
      </c>
      <c r="F13" s="40">
        <v>18707.111799999999</v>
      </c>
      <c r="G13" s="40">
        <v>100578.48759999999</v>
      </c>
      <c r="H13" s="40">
        <v>19672.357199999999</v>
      </c>
      <c r="I13" s="40">
        <v>86905.263799999986</v>
      </c>
      <c r="J13" s="40">
        <v>58351.523700000005</v>
      </c>
      <c r="K13" s="42">
        <v>50.462700000000005</v>
      </c>
      <c r="L13" s="42">
        <v>52930.571300000003</v>
      </c>
      <c r="M13" s="42">
        <v>-60900.683900000004</v>
      </c>
      <c r="N13" s="40">
        <v>12387.351000000024</v>
      </c>
    </row>
    <row r="14" spans="2:17">
      <c r="B14" s="54" t="s">
        <v>39</v>
      </c>
      <c r="C14" s="35">
        <f t="shared" si="0"/>
        <v>113973.54250000001</v>
      </c>
      <c r="D14" s="43">
        <v>5544.1979000000001</v>
      </c>
      <c r="E14" s="44">
        <v>16336.246200000001</v>
      </c>
      <c r="F14" s="43">
        <v>30064.351600000002</v>
      </c>
      <c r="G14" s="43">
        <v>36570.794999999998</v>
      </c>
      <c r="H14" s="43">
        <v>10978.166300000001</v>
      </c>
      <c r="I14" s="43">
        <v>11091.898100000004</v>
      </c>
      <c r="J14" s="43">
        <v>-43587.811100000006</v>
      </c>
      <c r="K14" s="43">
        <v>178.61510000000001</v>
      </c>
      <c r="L14" s="43">
        <v>19112.693200000005</v>
      </c>
      <c r="M14" s="42">
        <v>-4942.6875999999966</v>
      </c>
      <c r="N14" s="43">
        <v>32627.077800000003</v>
      </c>
    </row>
    <row r="15" spans="2:17">
      <c r="B15" s="54" t="s">
        <v>40</v>
      </c>
      <c r="C15" s="35">
        <f t="shared" si="0"/>
        <v>177229.41974782609</v>
      </c>
      <c r="D15" s="43">
        <v>4247.4820999999993</v>
      </c>
      <c r="E15" s="44">
        <v>1457.8034999999998</v>
      </c>
      <c r="F15" s="43">
        <v>33486.432847826087</v>
      </c>
      <c r="G15" s="43">
        <v>10823.830299999998</v>
      </c>
      <c r="H15" s="43">
        <v>15770.221000000001</v>
      </c>
      <c r="I15" s="43">
        <v>11171.5326</v>
      </c>
      <c r="J15" s="43">
        <v>-8144.0466000000015</v>
      </c>
      <c r="K15" s="43">
        <v>142.82859999999997</v>
      </c>
      <c r="L15" s="43">
        <v>65982.337899999999</v>
      </c>
      <c r="M15" s="42">
        <v>25498.670899999997</v>
      </c>
      <c r="N15" s="43">
        <v>16792.3266</v>
      </c>
    </row>
    <row r="16" spans="2:17">
      <c r="B16" s="54" t="s">
        <v>41</v>
      </c>
      <c r="C16" s="35">
        <f t="shared" si="0"/>
        <v>173223.17178260867</v>
      </c>
      <c r="D16" s="43">
        <v>4935.2429000000011</v>
      </c>
      <c r="E16" s="44">
        <v>-732.06500000000005</v>
      </c>
      <c r="F16" s="43">
        <v>34763.74318260869</v>
      </c>
      <c r="G16" s="43">
        <v>-8139.159200000001</v>
      </c>
      <c r="H16" s="43">
        <v>55578.142899999999</v>
      </c>
      <c r="I16" s="43">
        <v>8915.731600000001</v>
      </c>
      <c r="J16" s="43">
        <v>75363.008600000001</v>
      </c>
      <c r="K16" s="43">
        <v>72.00200000000001</v>
      </c>
      <c r="L16" s="43">
        <v>26240.841899999999</v>
      </c>
      <c r="M16" s="42">
        <v>-10177.6338</v>
      </c>
      <c r="N16" s="43">
        <v>-13596.683300000001</v>
      </c>
    </row>
    <row r="17" spans="2:14">
      <c r="B17" s="54" t="s">
        <v>42</v>
      </c>
      <c r="C17" s="35">
        <f t="shared" si="0"/>
        <v>193974.45926956521</v>
      </c>
      <c r="D17" s="43">
        <v>7599.9498000000003</v>
      </c>
      <c r="E17" s="44">
        <v>-2038.5603000000003</v>
      </c>
      <c r="F17" s="43">
        <v>26467.165969565223</v>
      </c>
      <c r="G17" s="43">
        <v>-41386.098000000005</v>
      </c>
      <c r="H17" s="43">
        <v>22892.267799999998</v>
      </c>
      <c r="I17" s="43">
        <v>6363.174100000002</v>
      </c>
      <c r="J17" s="43">
        <v>74800.881899999993</v>
      </c>
      <c r="K17" s="43">
        <v>-104.39139999999999</v>
      </c>
      <c r="L17" s="43">
        <v>36074.413200000003</v>
      </c>
      <c r="M17" s="42">
        <v>39285.0625</v>
      </c>
      <c r="N17" s="43">
        <v>24020.593700000005</v>
      </c>
    </row>
    <row r="18" spans="2:14">
      <c r="B18" s="54" t="s">
        <v>43</v>
      </c>
      <c r="C18" s="35">
        <f t="shared" si="0"/>
        <v>166543.65760000001</v>
      </c>
      <c r="D18" s="45">
        <v>3295.6419999999998</v>
      </c>
      <c r="E18" s="44">
        <v>3368.8607000000002</v>
      </c>
      <c r="F18" s="45">
        <v>52326.998699999996</v>
      </c>
      <c r="G18" s="45">
        <v>16008.628699999999</v>
      </c>
      <c r="H18" s="45">
        <v>3126.5978000000005</v>
      </c>
      <c r="I18" s="45">
        <v>22651.978800000001</v>
      </c>
      <c r="J18" s="45">
        <v>15045.561100000004</v>
      </c>
      <c r="K18" s="45">
        <v>101.2865</v>
      </c>
      <c r="L18" s="45">
        <v>15733.747599999999</v>
      </c>
      <c r="M18" s="42">
        <v>10397.269400000001</v>
      </c>
      <c r="N18" s="45">
        <v>24487.086300000014</v>
      </c>
    </row>
    <row r="19" spans="2:14">
      <c r="B19" s="54" t="s">
        <v>44</v>
      </c>
      <c r="C19" s="35">
        <f t="shared" si="0"/>
        <v>208298.22370000006</v>
      </c>
      <c r="D19" s="45">
        <v>2910.1214</v>
      </c>
      <c r="E19" s="44">
        <v>18589.204600000005</v>
      </c>
      <c r="F19" s="45">
        <v>72943.366300000023</v>
      </c>
      <c r="G19" s="45">
        <v>-5695.8521999999984</v>
      </c>
      <c r="H19" s="45">
        <v>-7334.3287999999975</v>
      </c>
      <c r="I19" s="45">
        <v>-10259.928699999999</v>
      </c>
      <c r="J19" s="45">
        <v>33554.633200000011</v>
      </c>
      <c r="K19" s="45">
        <v>-229.77600000000004</v>
      </c>
      <c r="L19" s="45">
        <v>39575.101399999992</v>
      </c>
      <c r="M19" s="42">
        <v>25977.7821</v>
      </c>
      <c r="N19" s="45">
        <v>38267.900400000006</v>
      </c>
    </row>
    <row r="20" spans="2:14">
      <c r="B20" s="54" t="s">
        <v>45</v>
      </c>
      <c r="C20" s="35">
        <f t="shared" si="0"/>
        <v>225557.60209999999</v>
      </c>
      <c r="D20" s="45">
        <v>751.75489999999991</v>
      </c>
      <c r="E20" s="44">
        <v>9954.4444000000003</v>
      </c>
      <c r="F20" s="45">
        <v>32157.482000000004</v>
      </c>
      <c r="G20" s="45">
        <v>4941.3938000000007</v>
      </c>
      <c r="H20" s="45">
        <v>7867.561200000001</v>
      </c>
      <c r="I20" s="45">
        <v>4068.9563000000003</v>
      </c>
      <c r="J20" s="45">
        <v>38530.662799999991</v>
      </c>
      <c r="K20" s="45">
        <v>-24.044600000000006</v>
      </c>
      <c r="L20" s="45">
        <v>52629.0118</v>
      </c>
      <c r="M20" s="42">
        <v>53233.933599999997</v>
      </c>
      <c r="N20" s="45">
        <v>21446.445899999999</v>
      </c>
    </row>
    <row r="21" spans="2:14">
      <c r="B21" s="54" t="s">
        <v>46</v>
      </c>
      <c r="C21" s="35">
        <f t="shared" si="0"/>
        <v>214097.08860000005</v>
      </c>
      <c r="D21" s="45">
        <v>1674.3580000000002</v>
      </c>
      <c r="E21" s="44">
        <v>21523.439500000004</v>
      </c>
      <c r="F21" s="45">
        <v>17906.670699999999</v>
      </c>
      <c r="G21" s="45">
        <v>6623.7582000000011</v>
      </c>
      <c r="H21" s="45">
        <v>1046.0355999999997</v>
      </c>
      <c r="I21" s="45">
        <v>660.83510000000081</v>
      </c>
      <c r="J21" s="45">
        <v>127985.3312</v>
      </c>
      <c r="K21" s="45">
        <v>1334.9498000000001</v>
      </c>
      <c r="L21" s="45">
        <v>11315.096299999997</v>
      </c>
      <c r="M21" s="42">
        <v>17797.378700000001</v>
      </c>
      <c r="N21" s="45">
        <v>6229.2355000000025</v>
      </c>
    </row>
    <row r="22" spans="2:14">
      <c r="B22" s="54" t="s">
        <v>47</v>
      </c>
      <c r="C22" s="35">
        <f t="shared" si="0"/>
        <v>209720.03950000004</v>
      </c>
      <c r="D22" s="43">
        <v>2266.5113999999994</v>
      </c>
      <c r="E22" s="43">
        <v>20489.652099999999</v>
      </c>
      <c r="F22" s="43">
        <v>48095.967200000014</v>
      </c>
      <c r="G22" s="43">
        <v>38352.493699999992</v>
      </c>
      <c r="H22" s="43">
        <v>20334.101099999996</v>
      </c>
      <c r="I22" s="43">
        <v>15979.531900000004</v>
      </c>
      <c r="J22" s="43">
        <v>664.31729999998583</v>
      </c>
      <c r="K22" s="43">
        <v>3792.3427999999999</v>
      </c>
      <c r="L22" s="43">
        <v>8949.2968000000001</v>
      </c>
      <c r="M22" s="42">
        <v>37648.943500000008</v>
      </c>
      <c r="N22" s="43">
        <v>13146.881700000002</v>
      </c>
    </row>
    <row r="23" spans="2:14">
      <c r="B23" s="54" t="s">
        <v>48</v>
      </c>
      <c r="C23" s="35">
        <f t="shared" si="0"/>
        <v>248335.38410000002</v>
      </c>
      <c r="D23" s="43">
        <v>2385.0457000000001</v>
      </c>
      <c r="E23" s="43">
        <v>-6569.5924999999997</v>
      </c>
      <c r="F23" s="43">
        <v>23531.707300000002</v>
      </c>
      <c r="G23" s="43">
        <v>-7479.5060000000003</v>
      </c>
      <c r="H23" s="43">
        <v>22587.242200000008</v>
      </c>
      <c r="I23" s="43">
        <v>10945.214099999999</v>
      </c>
      <c r="J23" s="43">
        <v>60623.658899999988</v>
      </c>
      <c r="K23" s="43">
        <v>1009.8422000000002</v>
      </c>
      <c r="L23" s="43">
        <v>57217.030799999993</v>
      </c>
      <c r="M23" s="42">
        <v>26695.841999999993</v>
      </c>
      <c r="N23" s="43">
        <v>57388.899400000009</v>
      </c>
    </row>
    <row r="24" spans="2:14">
      <c r="B24" s="54" t="s">
        <v>49</v>
      </c>
      <c r="C24" s="35">
        <f t="shared" si="0"/>
        <v>316594.54760000005</v>
      </c>
      <c r="D24" s="43">
        <v>6149.4804000000013</v>
      </c>
      <c r="E24" s="43">
        <v>11576.495600000004</v>
      </c>
      <c r="F24" s="43">
        <v>18255.279399999996</v>
      </c>
      <c r="G24" s="43">
        <v>82350.511900000027</v>
      </c>
      <c r="H24" s="43">
        <v>4526.6044999999976</v>
      </c>
      <c r="I24" s="43">
        <v>2943.5667000000003</v>
      </c>
      <c r="J24" s="43">
        <v>28525.357200000006</v>
      </c>
      <c r="K24" s="43">
        <v>13322.993</v>
      </c>
      <c r="L24" s="43">
        <v>49356.479200000009</v>
      </c>
      <c r="M24" s="42">
        <v>47823.286100000005</v>
      </c>
      <c r="N24" s="43">
        <v>51764.493599999994</v>
      </c>
    </row>
    <row r="25" spans="2:14">
      <c r="B25" s="54" t="s">
        <v>50</v>
      </c>
      <c r="C25" s="35">
        <f t="shared" si="0"/>
        <v>342594.1778</v>
      </c>
      <c r="D25" s="43">
        <v>4106.5308999999997</v>
      </c>
      <c r="E25" s="43">
        <v>14723.058999999999</v>
      </c>
      <c r="F25" s="43">
        <v>30456.79080000001</v>
      </c>
      <c r="G25" s="43">
        <v>90728.073099999994</v>
      </c>
      <c r="H25" s="43">
        <v>664.27999999999838</v>
      </c>
      <c r="I25" s="43">
        <v>-7162.6911999999993</v>
      </c>
      <c r="J25" s="43">
        <v>36703.838499999998</v>
      </c>
      <c r="K25" s="43">
        <v>-1298.1444999999992</v>
      </c>
      <c r="L25" s="43">
        <v>109253.5183</v>
      </c>
      <c r="M25" s="42">
        <v>55533.73810000001</v>
      </c>
      <c r="N25" s="43">
        <v>8885.1848000000027</v>
      </c>
    </row>
    <row r="26" spans="2:14">
      <c r="B26" s="54" t="s">
        <v>51</v>
      </c>
      <c r="C26" s="35">
        <f t="shared" si="0"/>
        <v>261193.86010000005</v>
      </c>
      <c r="D26" s="44">
        <v>4848.1121000000003</v>
      </c>
      <c r="E26" s="44">
        <v>8121.0239000000029</v>
      </c>
      <c r="F26" s="44">
        <v>70878.829899999997</v>
      </c>
      <c r="G26" s="44">
        <v>29687.214899999999</v>
      </c>
      <c r="H26" s="44">
        <v>772.50029999999947</v>
      </c>
      <c r="I26" s="44">
        <v>4954.4979000000012</v>
      </c>
      <c r="J26" s="44">
        <v>-8209.7386000000006</v>
      </c>
      <c r="K26" s="44">
        <v>3224.2715000000003</v>
      </c>
      <c r="L26" s="44">
        <v>15590.499099999997</v>
      </c>
      <c r="M26" s="42">
        <v>65515.386700000003</v>
      </c>
      <c r="N26" s="44">
        <v>65811.262400000021</v>
      </c>
    </row>
    <row r="27" spans="2:14">
      <c r="B27" s="54" t="s">
        <v>52</v>
      </c>
      <c r="C27" s="35">
        <f t="shared" si="0"/>
        <v>217671.2237</v>
      </c>
      <c r="D27" s="44">
        <v>5214.3536000000004</v>
      </c>
      <c r="E27" s="44">
        <v>-14378.8053</v>
      </c>
      <c r="F27" s="44">
        <v>33778.850200000001</v>
      </c>
      <c r="G27" s="44">
        <v>59216.338700000015</v>
      </c>
      <c r="H27" s="44">
        <v>4282.2543999999989</v>
      </c>
      <c r="I27" s="44">
        <v>10427.187400000001</v>
      </c>
      <c r="J27" s="44">
        <v>47746.333600000005</v>
      </c>
      <c r="K27" s="44">
        <v>2179.7794000000004</v>
      </c>
      <c r="L27" s="44">
        <v>13796.922999999999</v>
      </c>
      <c r="M27" s="42">
        <v>15596.540099999998</v>
      </c>
      <c r="N27" s="44">
        <v>39811.468599999993</v>
      </c>
    </row>
    <row r="28" spans="2:14">
      <c r="B28" s="54" t="s">
        <v>53</v>
      </c>
      <c r="C28" s="35">
        <f t="shared" si="0"/>
        <v>198999.89370000002</v>
      </c>
      <c r="D28" s="44">
        <v>5047.6069000000016</v>
      </c>
      <c r="E28" s="44">
        <v>10426.940900000001</v>
      </c>
      <c r="F28" s="44">
        <v>19894.756700000009</v>
      </c>
      <c r="G28" s="44">
        <v>45029.028299999998</v>
      </c>
      <c r="H28" s="44">
        <v>8608.0123000000058</v>
      </c>
      <c r="I28" s="44">
        <v>205.77430000000004</v>
      </c>
      <c r="J28" s="44">
        <v>21864.385399999999</v>
      </c>
      <c r="K28" s="44">
        <v>-352.62560000000013</v>
      </c>
      <c r="L28" s="44">
        <v>-363.12800000000249</v>
      </c>
      <c r="M28" s="42">
        <v>48864.45919999999</v>
      </c>
      <c r="N28" s="44">
        <v>39774.683300000004</v>
      </c>
    </row>
    <row r="29" spans="2:14">
      <c r="B29" s="54" t="s">
        <v>54</v>
      </c>
      <c r="C29" s="35">
        <f t="shared" si="0"/>
        <v>233699.27920000002</v>
      </c>
      <c r="D29" s="44">
        <v>1009.2750000000001</v>
      </c>
      <c r="E29" s="44">
        <v>693.01600000000099</v>
      </c>
      <c r="F29" s="44">
        <v>43354.031800000004</v>
      </c>
      <c r="G29" s="44">
        <v>45469.974500000004</v>
      </c>
      <c r="H29" s="44">
        <v>28176.4823</v>
      </c>
      <c r="I29" s="44">
        <v>2064.8562999999995</v>
      </c>
      <c r="J29" s="44">
        <v>11427.869600000004</v>
      </c>
      <c r="K29" s="44">
        <v>12499.360999999999</v>
      </c>
      <c r="L29" s="44">
        <v>23781.256299999994</v>
      </c>
      <c r="M29" s="42">
        <v>32575.812900000008</v>
      </c>
      <c r="N29" s="44">
        <v>32647.343499999995</v>
      </c>
    </row>
    <row r="30" spans="2:14">
      <c r="B30" s="54" t="s">
        <v>84</v>
      </c>
      <c r="C30" s="35">
        <f t="shared" si="0"/>
        <v>252316.29790000003</v>
      </c>
      <c r="D30" s="49">
        <v>1125.8624000000002</v>
      </c>
      <c r="E30" s="49">
        <v>15869.7094</v>
      </c>
      <c r="F30" s="49">
        <v>15796.607600000003</v>
      </c>
      <c r="G30" s="49">
        <v>52100.431800000013</v>
      </c>
      <c r="H30" s="49">
        <v>4939.0107000000044</v>
      </c>
      <c r="I30" s="49">
        <v>354.22850000000011</v>
      </c>
      <c r="J30" s="49">
        <v>35586.954100000003</v>
      </c>
      <c r="K30" s="49">
        <v>443.73330000000004</v>
      </c>
      <c r="L30" s="49">
        <v>-12011.750200000008</v>
      </c>
      <c r="M30" s="42">
        <v>63749.397800000013</v>
      </c>
      <c r="N30" s="49">
        <v>74362.112500000017</v>
      </c>
    </row>
    <row r="31" spans="2:14">
      <c r="B31" s="54" t="s">
        <v>85</v>
      </c>
      <c r="C31" s="35">
        <f t="shared" si="0"/>
        <v>207893.08050000004</v>
      </c>
      <c r="D31" s="44">
        <v>2192.9058999999993</v>
      </c>
      <c r="E31" s="44">
        <v>8381.0047000000013</v>
      </c>
      <c r="F31" s="44">
        <v>28375.018900000021</v>
      </c>
      <c r="G31" s="44">
        <v>71261.370600000009</v>
      </c>
      <c r="H31" s="44">
        <v>48749.451299999986</v>
      </c>
      <c r="I31" s="44">
        <v>-16425.085700000003</v>
      </c>
      <c r="J31" s="44">
        <v>27520.940499999997</v>
      </c>
      <c r="K31" s="44">
        <v>-238.53530000000006</v>
      </c>
      <c r="L31" s="44">
        <v>12909.3717</v>
      </c>
      <c r="M31" s="42">
        <v>14926.682300000002</v>
      </c>
      <c r="N31" s="44">
        <v>10239.955600000001</v>
      </c>
    </row>
    <row r="32" spans="2:14">
      <c r="B32" s="54" t="s">
        <v>86</v>
      </c>
      <c r="C32" s="35">
        <f t="shared" si="0"/>
        <v>254825.103</v>
      </c>
      <c r="D32" s="44">
        <v>3721.1212</v>
      </c>
      <c r="E32" s="44">
        <v>8097.5013999999992</v>
      </c>
      <c r="F32" s="44">
        <v>12778.975300000006</v>
      </c>
      <c r="G32" s="44">
        <v>73623.963200000027</v>
      </c>
      <c r="H32" s="44">
        <v>-3367.5728000000026</v>
      </c>
      <c r="I32" s="44">
        <v>1723.7648999999999</v>
      </c>
      <c r="J32" s="44">
        <v>51204.278199999986</v>
      </c>
      <c r="K32" s="44">
        <v>34.703599999999994</v>
      </c>
      <c r="L32" s="44">
        <v>31765.510900000005</v>
      </c>
      <c r="M32" s="44">
        <v>49297.419899999994</v>
      </c>
      <c r="N32" s="44">
        <v>25945.4372</v>
      </c>
    </row>
    <row r="33" spans="2:14">
      <c r="B33" s="54" t="s">
        <v>87</v>
      </c>
      <c r="C33" s="35">
        <f t="shared" si="0"/>
        <v>226868.14339999994</v>
      </c>
      <c r="D33" s="44">
        <v>4817.523799999999</v>
      </c>
      <c r="E33" s="44">
        <v>11356.702000000001</v>
      </c>
      <c r="F33" s="44">
        <v>42814.508200000004</v>
      </c>
      <c r="G33" s="44">
        <v>47759.384300000005</v>
      </c>
      <c r="H33" s="44">
        <v>-473.39859999999794</v>
      </c>
      <c r="I33" s="44">
        <v>986.97560000000055</v>
      </c>
      <c r="J33" s="44">
        <v>25792.215300000003</v>
      </c>
      <c r="K33" s="44">
        <v>480.05550000000005</v>
      </c>
      <c r="L33" s="44">
        <v>9631.4571000000014</v>
      </c>
      <c r="M33" s="44">
        <v>38412.804099999994</v>
      </c>
      <c r="N33" s="44">
        <v>45289.916099999988</v>
      </c>
    </row>
    <row r="34" spans="2:14">
      <c r="B34" s="54" t="s">
        <v>88</v>
      </c>
      <c r="C34" s="35">
        <f t="shared" si="0"/>
        <v>265261.92569999996</v>
      </c>
      <c r="D34" s="44">
        <v>1295.3472999999999</v>
      </c>
      <c r="E34" s="44">
        <v>15011.060800000001</v>
      </c>
      <c r="F34" s="44">
        <v>46067.18789999999</v>
      </c>
      <c r="G34" s="44">
        <v>12187.578199999998</v>
      </c>
      <c r="H34" s="44">
        <v>5705.6679000000004</v>
      </c>
      <c r="I34" s="44">
        <v>1810.4514999999999</v>
      </c>
      <c r="J34" s="44">
        <v>43938.851800000004</v>
      </c>
      <c r="K34" s="44">
        <v>-116.73290000000003</v>
      </c>
      <c r="L34" s="44">
        <v>10752.647000000003</v>
      </c>
      <c r="M34" s="44">
        <v>88751.5101</v>
      </c>
      <c r="N34" s="44">
        <v>39858.356099999997</v>
      </c>
    </row>
    <row r="35" spans="2:14">
      <c r="B35" s="54" t="s">
        <v>89</v>
      </c>
      <c r="C35" s="35">
        <f t="shared" si="0"/>
        <v>150521.23570000005</v>
      </c>
      <c r="D35" s="44">
        <v>4849.0465000000004</v>
      </c>
      <c r="E35" s="44">
        <v>10934.205499999998</v>
      </c>
      <c r="F35" s="44">
        <v>58452.509900000005</v>
      </c>
      <c r="G35" s="44">
        <v>44925.724299999994</v>
      </c>
      <c r="H35" s="44">
        <v>20570.871399999996</v>
      </c>
      <c r="I35" s="44">
        <v>-1967.051300000001</v>
      </c>
      <c r="J35" s="44">
        <v>101175.8548</v>
      </c>
      <c r="K35" s="44">
        <v>703.91510000000005</v>
      </c>
      <c r="L35" s="44">
        <v>41055.856100000012</v>
      </c>
      <c r="M35" s="44">
        <v>-126903.4485</v>
      </c>
      <c r="N35" s="44">
        <v>-3276.248100000008</v>
      </c>
    </row>
    <row r="36" spans="2:14">
      <c r="B36" s="57" t="s">
        <v>90</v>
      </c>
      <c r="C36" s="35">
        <f t="shared" si="0"/>
        <v>507518.27949999995</v>
      </c>
      <c r="D36" s="44">
        <v>8470.9521000000004</v>
      </c>
      <c r="E36" s="44">
        <v>8378.4873000000007</v>
      </c>
      <c r="F36" s="44">
        <v>47854.841500000002</v>
      </c>
      <c r="G36" s="44">
        <v>35747.784000000007</v>
      </c>
      <c r="H36" s="44">
        <v>181398.79620000001</v>
      </c>
      <c r="I36" s="44">
        <v>10363.726200000001</v>
      </c>
      <c r="J36" s="44">
        <v>108783.9996</v>
      </c>
      <c r="K36" s="44">
        <v>14.838499999999994</v>
      </c>
      <c r="L36" s="44">
        <v>61037.431699999979</v>
      </c>
      <c r="M36" s="44">
        <v>37929.562699999995</v>
      </c>
      <c r="N36" s="44">
        <v>7537.8596999999982</v>
      </c>
    </row>
    <row r="42" spans="2:14">
      <c r="F42" s="48"/>
      <c r="G42" s="48"/>
      <c r="H42" s="48"/>
      <c r="I42" s="48"/>
      <c r="J42" s="48"/>
      <c r="K42" s="48"/>
    </row>
    <row r="43" spans="2:14">
      <c r="I43" s="48"/>
    </row>
    <row r="44" spans="2:14">
      <c r="I44" s="48"/>
    </row>
    <row r="45" spans="2:14">
      <c r="I45" s="48"/>
    </row>
    <row r="46" spans="2:14">
      <c r="I46" s="48"/>
    </row>
    <row r="47" spans="2:14">
      <c r="I47" s="48"/>
    </row>
    <row r="48" spans="2:14">
      <c r="I48" s="48"/>
    </row>
    <row r="49" spans="9:9">
      <c r="I49" s="48"/>
    </row>
    <row r="50" spans="9:9">
      <c r="I50" s="48"/>
    </row>
    <row r="51" spans="9:9">
      <c r="I51" s="48"/>
    </row>
    <row r="52" spans="9:9">
      <c r="I52" s="48"/>
    </row>
    <row r="53" spans="9:9">
      <c r="I53" s="48"/>
    </row>
    <row r="54" spans="9:9">
      <c r="I54" s="48"/>
    </row>
    <row r="55" spans="9:9">
      <c r="I55" s="48"/>
    </row>
  </sheetData>
  <mergeCells count="1">
    <mergeCell ref="B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85"/>
  <sheetViews>
    <sheetView zoomScale="90" zoomScaleNormal="90" workbookViewId="0">
      <pane xSplit="2" ySplit="5" topLeftCell="C156" activePane="bottomRight" state="frozen"/>
      <selection pane="topRight" activeCell="C1" sqref="C1"/>
      <selection pane="bottomLeft" activeCell="A6" sqref="A6"/>
      <selection pane="bottomRight" activeCell="K189" sqref="K189"/>
    </sheetView>
  </sheetViews>
  <sheetFormatPr defaultRowHeight="15"/>
  <cols>
    <col min="1" max="1" width="4.5703125" customWidth="1"/>
    <col min="2" max="2" width="15.85546875" customWidth="1"/>
    <col min="3" max="3" width="13.5703125" customWidth="1"/>
    <col min="4" max="4" width="14.7109375" customWidth="1"/>
    <col min="5" max="26" width="13.5703125" customWidth="1"/>
    <col min="27" max="27" width="14.42578125" style="101" customWidth="1"/>
    <col min="28" max="28" width="17.140625" style="101" customWidth="1"/>
    <col min="29" max="29" width="14" style="101" customWidth="1"/>
  </cols>
  <sheetData>
    <row r="2" spans="2:29">
      <c r="B2" s="109" t="s">
        <v>23</v>
      </c>
      <c r="C2" s="109"/>
      <c r="D2" s="109"/>
      <c r="E2" s="109"/>
      <c r="F2" s="109"/>
      <c r="G2" s="109"/>
      <c r="H2" s="109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7"/>
      <c r="AB2" s="97"/>
      <c r="AC2" s="97"/>
    </row>
    <row r="4" spans="2:29" s="75" customFormat="1" ht="23.25" customHeight="1">
      <c r="B4" s="76"/>
      <c r="C4" s="115" t="s">
        <v>28</v>
      </c>
      <c r="D4" s="116"/>
      <c r="E4" s="117"/>
      <c r="F4" s="115" t="s">
        <v>91</v>
      </c>
      <c r="G4" s="116"/>
      <c r="H4" s="117"/>
      <c r="I4" s="115" t="s">
        <v>92</v>
      </c>
      <c r="J4" s="116"/>
      <c r="K4" s="117"/>
      <c r="L4" s="115" t="s">
        <v>93</v>
      </c>
      <c r="M4" s="116"/>
      <c r="N4" s="117"/>
      <c r="O4" s="115" t="s">
        <v>94</v>
      </c>
      <c r="P4" s="116"/>
      <c r="Q4" s="117"/>
      <c r="R4" s="115" t="s">
        <v>95</v>
      </c>
      <c r="S4" s="116"/>
      <c r="T4" s="117"/>
      <c r="U4" s="115" t="s">
        <v>96</v>
      </c>
      <c r="V4" s="116"/>
      <c r="W4" s="117"/>
      <c r="X4" s="115" t="s">
        <v>97</v>
      </c>
      <c r="Y4" s="116"/>
      <c r="Z4" s="117"/>
      <c r="AA4" s="118" t="s">
        <v>22</v>
      </c>
      <c r="AB4" s="119"/>
      <c r="AC4" s="120"/>
    </row>
    <row r="5" spans="2:29" s="75" customFormat="1" ht="30">
      <c r="B5" s="74"/>
      <c r="C5" s="96" t="s">
        <v>98</v>
      </c>
      <c r="D5" s="96" t="s">
        <v>99</v>
      </c>
      <c r="E5" s="96" t="s">
        <v>100</v>
      </c>
      <c r="F5" s="96" t="s">
        <v>98</v>
      </c>
      <c r="G5" s="96" t="s">
        <v>99</v>
      </c>
      <c r="H5" s="96" t="s">
        <v>101</v>
      </c>
      <c r="I5" s="96" t="s">
        <v>98</v>
      </c>
      <c r="J5" s="96" t="s">
        <v>99</v>
      </c>
      <c r="K5" s="96" t="s">
        <v>101</v>
      </c>
      <c r="L5" s="96" t="s">
        <v>98</v>
      </c>
      <c r="M5" s="96" t="s">
        <v>99</v>
      </c>
      <c r="N5" s="96" t="s">
        <v>101</v>
      </c>
      <c r="O5" s="96" t="s">
        <v>98</v>
      </c>
      <c r="P5" s="96" t="s">
        <v>99</v>
      </c>
      <c r="Q5" s="96" t="s">
        <v>101</v>
      </c>
      <c r="R5" s="96" t="s">
        <v>98</v>
      </c>
      <c r="S5" s="96" t="s">
        <v>99</v>
      </c>
      <c r="T5" s="96" t="s">
        <v>101</v>
      </c>
      <c r="U5" s="96" t="s">
        <v>98</v>
      </c>
      <c r="V5" s="96" t="s">
        <v>99</v>
      </c>
      <c r="W5" s="96" t="s">
        <v>101</v>
      </c>
      <c r="X5" s="96" t="s">
        <v>98</v>
      </c>
      <c r="Y5" s="96" t="s">
        <v>99</v>
      </c>
      <c r="Z5" s="96" t="s">
        <v>101</v>
      </c>
      <c r="AA5" s="98"/>
      <c r="AB5" s="9"/>
      <c r="AC5" s="9"/>
    </row>
    <row r="6" spans="2:29">
      <c r="B6" s="70" t="s">
        <v>111</v>
      </c>
      <c r="C6" s="73">
        <f>F6+I6+O6+R6+U6+X6</f>
        <v>4740.3320000000003</v>
      </c>
      <c r="D6" s="73">
        <f>G6+J6+P6+S6+V6+Y6</f>
        <v>607.00799999999992</v>
      </c>
      <c r="E6" s="73">
        <f t="shared" ref="E6" si="0">H6+K6+Q6+T6+W6+Z6</f>
        <v>4133.3240000000005</v>
      </c>
      <c r="F6" s="41">
        <v>1229.7470000000001</v>
      </c>
      <c r="G6" s="52">
        <v>252.114</v>
      </c>
      <c r="H6" s="41">
        <f>F6-G6</f>
        <v>977.63300000000004</v>
      </c>
      <c r="I6" s="41">
        <v>106.40900000000001</v>
      </c>
      <c r="J6" s="41">
        <v>2.02</v>
      </c>
      <c r="K6" s="41">
        <f>I6-J6</f>
        <v>104.38900000000001</v>
      </c>
      <c r="L6" s="41"/>
      <c r="M6" s="41"/>
      <c r="N6" s="41"/>
      <c r="O6" s="41">
        <v>2222.549</v>
      </c>
      <c r="P6" s="52">
        <v>41.28</v>
      </c>
      <c r="Q6" s="41">
        <f>O6-P6</f>
        <v>2181.2689999999998</v>
      </c>
      <c r="R6" s="41">
        <v>67.054000000000002</v>
      </c>
      <c r="S6" s="41">
        <v>71.498000000000005</v>
      </c>
      <c r="T6" s="41">
        <f>R6-S6</f>
        <v>-4.4440000000000026</v>
      </c>
      <c r="U6" s="41">
        <v>36.76</v>
      </c>
      <c r="V6" s="41">
        <v>14.21</v>
      </c>
      <c r="W6" s="41">
        <f>U6-V6</f>
        <v>22.549999999999997</v>
      </c>
      <c r="X6" s="41">
        <v>1077.8130000000001</v>
      </c>
      <c r="Y6" s="41">
        <v>225.886</v>
      </c>
      <c r="Z6" s="41">
        <f>X6-Y6</f>
        <v>851.92700000000013</v>
      </c>
      <c r="AA6" s="99">
        <v>0.81777759631772839</v>
      </c>
      <c r="AB6" s="99">
        <v>0.96052045806917563</v>
      </c>
      <c r="AC6" s="99">
        <v>0.61986727942543107</v>
      </c>
    </row>
    <row r="7" spans="2:29">
      <c r="B7" s="70" t="s">
        <v>112</v>
      </c>
      <c r="C7" s="73">
        <f t="shared" ref="C7:C70" si="1">F7+I7+O7+R7+U7+X7</f>
        <v>3656.8439999999996</v>
      </c>
      <c r="D7" s="73">
        <f t="shared" ref="D7:D70" si="2">G7+J7+P7+S7+V7+Y7</f>
        <v>698.06600000000003</v>
      </c>
      <c r="E7" s="73">
        <f t="shared" ref="E7:E70" si="3">H7+K7+Q7+T7+W7+Z7</f>
        <v>2958.7779999999998</v>
      </c>
      <c r="F7" s="41">
        <v>847.34199999999998</v>
      </c>
      <c r="G7" s="52">
        <v>295.45699999999999</v>
      </c>
      <c r="H7" s="41">
        <f t="shared" ref="H7:H70" si="4">F7-G7</f>
        <v>551.88499999999999</v>
      </c>
      <c r="I7" s="41">
        <v>92.631</v>
      </c>
      <c r="J7" s="41">
        <v>38.689</v>
      </c>
      <c r="K7" s="41">
        <f t="shared" ref="K7:K70" si="5">I7-J7</f>
        <v>53.942</v>
      </c>
      <c r="L7" s="41"/>
      <c r="M7" s="41"/>
      <c r="N7" s="41"/>
      <c r="O7" s="41">
        <v>1721.923</v>
      </c>
      <c r="P7" s="52">
        <v>38.286999999999999</v>
      </c>
      <c r="Q7" s="41">
        <f t="shared" ref="Q7:Q70" si="6">O7-P7</f>
        <v>1683.636</v>
      </c>
      <c r="R7" s="41">
        <v>53.209000000000003</v>
      </c>
      <c r="S7" s="41">
        <v>86.602000000000004</v>
      </c>
      <c r="T7" s="41">
        <f t="shared" ref="T7:T70" si="7">R7-S7</f>
        <v>-33.393000000000001</v>
      </c>
      <c r="U7" s="41">
        <v>29.341000000000001</v>
      </c>
      <c r="V7" s="41">
        <v>8.31</v>
      </c>
      <c r="W7" s="41">
        <f t="shared" ref="W7:W70" si="8">U7-V7</f>
        <v>21.030999999999999</v>
      </c>
      <c r="X7" s="41">
        <v>912.39800000000002</v>
      </c>
      <c r="Y7" s="41">
        <v>230.721</v>
      </c>
      <c r="Z7" s="41">
        <f t="shared" ref="Z7:Z70" si="9">X7-Y7</f>
        <v>681.67700000000002</v>
      </c>
      <c r="AA7" s="99">
        <v>0.6308598419749728</v>
      </c>
      <c r="AB7" s="99">
        <v>0.77834537981090623</v>
      </c>
      <c r="AC7" s="99">
        <v>0.63789575341615956</v>
      </c>
    </row>
    <row r="8" spans="2:29">
      <c r="B8" s="70" t="s">
        <v>113</v>
      </c>
      <c r="C8" s="73">
        <f t="shared" si="1"/>
        <v>4596.4920000000002</v>
      </c>
      <c r="D8" s="73">
        <f t="shared" si="2"/>
        <v>743.01099999999997</v>
      </c>
      <c r="E8" s="73">
        <f t="shared" si="3"/>
        <v>3853.4809999999998</v>
      </c>
      <c r="F8" s="41">
        <v>1031.8209999999999</v>
      </c>
      <c r="G8" s="52">
        <v>277.17399999999998</v>
      </c>
      <c r="H8" s="41">
        <f t="shared" si="4"/>
        <v>754.64699999999993</v>
      </c>
      <c r="I8" s="41">
        <v>121.631</v>
      </c>
      <c r="J8" s="41">
        <v>3.57</v>
      </c>
      <c r="K8" s="41">
        <f t="shared" si="5"/>
        <v>118.06100000000001</v>
      </c>
      <c r="L8" s="41"/>
      <c r="M8" s="41"/>
      <c r="N8" s="41"/>
      <c r="O8" s="41">
        <v>2208.9949999999999</v>
      </c>
      <c r="P8" s="52">
        <v>80.25</v>
      </c>
      <c r="Q8" s="41">
        <f t="shared" si="6"/>
        <v>2128.7449999999999</v>
      </c>
      <c r="R8" s="41">
        <v>64.466999999999999</v>
      </c>
      <c r="S8" s="41">
        <v>81.906999999999996</v>
      </c>
      <c r="T8" s="41">
        <f t="shared" si="7"/>
        <v>-17.439999999999998</v>
      </c>
      <c r="U8" s="41">
        <v>67.203000000000003</v>
      </c>
      <c r="V8" s="41">
        <v>12.545999999999999</v>
      </c>
      <c r="W8" s="41">
        <f t="shared" si="8"/>
        <v>54.657000000000004</v>
      </c>
      <c r="X8" s="41">
        <v>1102.375</v>
      </c>
      <c r="Y8" s="41">
        <v>287.56400000000002</v>
      </c>
      <c r="Z8" s="41">
        <f t="shared" si="9"/>
        <v>814.81099999999992</v>
      </c>
      <c r="AA8" s="99">
        <v>0.79296306234535219</v>
      </c>
      <c r="AB8" s="99">
        <v>0.80485454626764319</v>
      </c>
      <c r="AC8" s="99">
        <v>0.65594596047305642</v>
      </c>
    </row>
    <row r="9" spans="2:29">
      <c r="B9" s="70" t="s">
        <v>114</v>
      </c>
      <c r="C9" s="73">
        <f t="shared" si="1"/>
        <v>5855.719000000001</v>
      </c>
      <c r="D9" s="73">
        <f t="shared" si="2"/>
        <v>953.4559999999999</v>
      </c>
      <c r="E9" s="73">
        <f t="shared" si="3"/>
        <v>4902.2629999999999</v>
      </c>
      <c r="F9" s="41">
        <v>1266.798</v>
      </c>
      <c r="G9" s="52">
        <v>400.25799999999998</v>
      </c>
      <c r="H9" s="41">
        <f t="shared" si="4"/>
        <v>866.54</v>
      </c>
      <c r="I9" s="41">
        <v>144.755</v>
      </c>
      <c r="J9" s="41">
        <v>15.03</v>
      </c>
      <c r="K9" s="41">
        <f t="shared" si="5"/>
        <v>129.72499999999999</v>
      </c>
      <c r="L9" s="41"/>
      <c r="M9" s="41"/>
      <c r="N9" s="41"/>
      <c r="O9" s="41">
        <v>2795.5540000000001</v>
      </c>
      <c r="P9" s="52">
        <v>69.664000000000001</v>
      </c>
      <c r="Q9" s="41">
        <f t="shared" si="6"/>
        <v>2725.89</v>
      </c>
      <c r="R9" s="41">
        <v>95.983999999999995</v>
      </c>
      <c r="S9" s="41">
        <v>129.67599999999999</v>
      </c>
      <c r="T9" s="41">
        <f t="shared" si="7"/>
        <v>-33.691999999999993</v>
      </c>
      <c r="U9" s="41">
        <v>50.192999999999998</v>
      </c>
      <c r="V9" s="41">
        <v>12.644</v>
      </c>
      <c r="W9" s="41">
        <f t="shared" si="8"/>
        <v>37.548999999999999</v>
      </c>
      <c r="X9" s="41">
        <v>1502.4349999999999</v>
      </c>
      <c r="Y9" s="41">
        <v>326.18400000000003</v>
      </c>
      <c r="Z9" s="41">
        <f t="shared" si="9"/>
        <v>1176.251</v>
      </c>
      <c r="AA9" s="99">
        <v>1.0101984014056511</v>
      </c>
      <c r="AB9" s="99">
        <v>0.98119105379089178</v>
      </c>
      <c r="AC9" s="99">
        <v>0.67404782850244871</v>
      </c>
    </row>
    <row r="10" spans="2:29">
      <c r="B10" s="70" t="s">
        <v>115</v>
      </c>
      <c r="C10" s="73">
        <f t="shared" si="1"/>
        <v>4326.42</v>
      </c>
      <c r="D10" s="73">
        <f t="shared" si="2"/>
        <v>649.68799999999987</v>
      </c>
      <c r="E10" s="73">
        <f t="shared" si="3"/>
        <v>3676.7320000000004</v>
      </c>
      <c r="F10" s="41">
        <v>882.37699999999995</v>
      </c>
      <c r="G10" s="52">
        <v>264.84199999999998</v>
      </c>
      <c r="H10" s="41">
        <f t="shared" si="4"/>
        <v>617.53499999999997</v>
      </c>
      <c r="I10" s="41">
        <v>139.23400000000001</v>
      </c>
      <c r="J10" s="41">
        <v>4.71</v>
      </c>
      <c r="K10" s="41">
        <f t="shared" si="5"/>
        <v>134.524</v>
      </c>
      <c r="L10" s="41"/>
      <c r="M10" s="41"/>
      <c r="N10" s="41"/>
      <c r="O10" s="41">
        <v>2209.498</v>
      </c>
      <c r="P10" s="52">
        <v>72.619</v>
      </c>
      <c r="Q10" s="41">
        <f t="shared" si="6"/>
        <v>2136.8789999999999</v>
      </c>
      <c r="R10" s="41">
        <v>59.514000000000003</v>
      </c>
      <c r="S10" s="41">
        <v>86.045000000000002</v>
      </c>
      <c r="T10" s="41">
        <f t="shared" si="7"/>
        <v>-26.530999999999999</v>
      </c>
      <c r="U10" s="41">
        <v>33.697000000000003</v>
      </c>
      <c r="V10" s="41">
        <v>6.83</v>
      </c>
      <c r="W10" s="41">
        <f t="shared" si="8"/>
        <v>26.867000000000004</v>
      </c>
      <c r="X10" s="41">
        <v>1002.1000000000001</v>
      </c>
      <c r="Y10" s="41">
        <v>214.642</v>
      </c>
      <c r="Z10" s="41">
        <f t="shared" si="9"/>
        <v>787.45800000000008</v>
      </c>
      <c r="AA10" s="99">
        <v>0.74637163562825271</v>
      </c>
      <c r="AB10" s="99">
        <v>0.80582903367035386</v>
      </c>
      <c r="AC10" s="99">
        <v>0.69224001459499573</v>
      </c>
    </row>
    <row r="11" spans="2:29">
      <c r="B11" s="70" t="s">
        <v>116</v>
      </c>
      <c r="C11" s="73">
        <f t="shared" si="1"/>
        <v>4962.5670000000009</v>
      </c>
      <c r="D11" s="73">
        <f t="shared" si="2"/>
        <v>1090.0239999999999</v>
      </c>
      <c r="E11" s="73">
        <f t="shared" si="3"/>
        <v>3872.5430000000006</v>
      </c>
      <c r="F11" s="41">
        <v>1097.9570000000001</v>
      </c>
      <c r="G11" s="52">
        <v>300.24099999999999</v>
      </c>
      <c r="H11" s="41">
        <f t="shared" si="4"/>
        <v>797.71600000000012</v>
      </c>
      <c r="I11" s="41">
        <v>221.06800000000001</v>
      </c>
      <c r="J11" s="41">
        <v>13.266999999999999</v>
      </c>
      <c r="K11" s="41">
        <f t="shared" si="5"/>
        <v>207.80100000000002</v>
      </c>
      <c r="L11" s="41"/>
      <c r="M11" s="41"/>
      <c r="N11" s="41"/>
      <c r="O11" s="41">
        <v>2287.92</v>
      </c>
      <c r="P11" s="52">
        <v>83.585999999999999</v>
      </c>
      <c r="Q11" s="41">
        <f t="shared" si="6"/>
        <v>2204.3340000000003</v>
      </c>
      <c r="R11" s="41">
        <v>78.048000000000002</v>
      </c>
      <c r="S11" s="41">
        <v>98.747</v>
      </c>
      <c r="T11" s="41">
        <f t="shared" si="7"/>
        <v>-20.698999999999998</v>
      </c>
      <c r="U11" s="41">
        <v>69.811000000000007</v>
      </c>
      <c r="V11" s="41">
        <v>16.882999999999999</v>
      </c>
      <c r="W11" s="41">
        <f t="shared" si="8"/>
        <v>52.928000000000011</v>
      </c>
      <c r="X11" s="41">
        <v>1207.7630000000001</v>
      </c>
      <c r="Y11" s="41">
        <v>577.29999999999995</v>
      </c>
      <c r="Z11" s="41">
        <f t="shared" si="9"/>
        <v>630.46300000000019</v>
      </c>
      <c r="AA11" s="99">
        <v>0.85611643083768829</v>
      </c>
      <c r="AB11" s="99">
        <v>0.84826963374182551</v>
      </c>
      <c r="AC11" s="99">
        <v>0.71058054043536911</v>
      </c>
    </row>
    <row r="12" spans="2:29">
      <c r="B12" s="70" t="s">
        <v>117</v>
      </c>
      <c r="C12" s="73">
        <f t="shared" si="1"/>
        <v>5150.3819999999996</v>
      </c>
      <c r="D12" s="73">
        <f t="shared" si="2"/>
        <v>872.13900000000001</v>
      </c>
      <c r="E12" s="73">
        <f t="shared" si="3"/>
        <v>4278.2429999999995</v>
      </c>
      <c r="F12" s="41">
        <v>1129.28</v>
      </c>
      <c r="G12" s="52">
        <v>240.422</v>
      </c>
      <c r="H12" s="41">
        <f t="shared" si="4"/>
        <v>888.85799999999995</v>
      </c>
      <c r="I12" s="41">
        <v>165.321</v>
      </c>
      <c r="J12" s="41">
        <v>19.149999999999999</v>
      </c>
      <c r="K12" s="41">
        <f t="shared" si="5"/>
        <v>146.17099999999999</v>
      </c>
      <c r="L12" s="41"/>
      <c r="M12" s="41"/>
      <c r="N12" s="41"/>
      <c r="O12" s="41">
        <v>2366.6619999999998</v>
      </c>
      <c r="P12" s="52">
        <v>90.965000000000003</v>
      </c>
      <c r="Q12" s="41">
        <f t="shared" si="6"/>
        <v>2275.6969999999997</v>
      </c>
      <c r="R12" s="41">
        <v>87.272999999999996</v>
      </c>
      <c r="S12" s="41">
        <v>109.476</v>
      </c>
      <c r="T12" s="41">
        <f t="shared" si="7"/>
        <v>-22.203000000000003</v>
      </c>
      <c r="U12" s="41">
        <v>77.085999999999999</v>
      </c>
      <c r="V12" s="41">
        <v>30.448</v>
      </c>
      <c r="W12" s="41">
        <f t="shared" si="8"/>
        <v>46.637999999999998</v>
      </c>
      <c r="X12" s="41">
        <v>1324.7599999999998</v>
      </c>
      <c r="Y12" s="41">
        <v>381.678</v>
      </c>
      <c r="Z12" s="41">
        <f t="shared" si="9"/>
        <v>943.08199999999977</v>
      </c>
      <c r="AA12" s="99">
        <v>0.88851730471158852</v>
      </c>
      <c r="AB12" s="99">
        <v>0.82281699272800157</v>
      </c>
      <c r="AC12" s="99">
        <v>0.72913370219351104</v>
      </c>
    </row>
    <row r="13" spans="2:29">
      <c r="B13" s="70" t="s">
        <v>118</v>
      </c>
      <c r="C13" s="73">
        <f t="shared" si="1"/>
        <v>5614.75</v>
      </c>
      <c r="D13" s="73">
        <f t="shared" si="2"/>
        <v>762.29399999999998</v>
      </c>
      <c r="E13" s="73">
        <f t="shared" si="3"/>
        <v>4852.4560000000001</v>
      </c>
      <c r="F13" s="41">
        <v>1470.1679999999999</v>
      </c>
      <c r="G13" s="52">
        <v>242.65899999999999</v>
      </c>
      <c r="H13" s="41">
        <f t="shared" si="4"/>
        <v>1227.509</v>
      </c>
      <c r="I13" s="41">
        <v>165.714</v>
      </c>
      <c r="J13" s="41">
        <v>6.22</v>
      </c>
      <c r="K13" s="41">
        <f t="shared" si="5"/>
        <v>159.494</v>
      </c>
      <c r="L13" s="41"/>
      <c r="M13" s="41"/>
      <c r="N13" s="41"/>
      <c r="O13" s="41">
        <v>2290.02</v>
      </c>
      <c r="P13" s="52">
        <v>58.156999999999996</v>
      </c>
      <c r="Q13" s="41">
        <f t="shared" si="6"/>
        <v>2231.8629999999998</v>
      </c>
      <c r="R13" s="41">
        <v>122.251</v>
      </c>
      <c r="S13" s="41">
        <v>104.986</v>
      </c>
      <c r="T13" s="41">
        <f t="shared" si="7"/>
        <v>17.265000000000001</v>
      </c>
      <c r="U13" s="41">
        <v>96.921000000000006</v>
      </c>
      <c r="V13" s="41">
        <v>40.593000000000004</v>
      </c>
      <c r="W13" s="41">
        <f t="shared" si="8"/>
        <v>56.328000000000003</v>
      </c>
      <c r="X13" s="41">
        <v>1469.6759999999999</v>
      </c>
      <c r="Y13" s="41">
        <v>309.67899999999997</v>
      </c>
      <c r="Z13" s="41">
        <f t="shared" si="9"/>
        <v>1159.9969999999998</v>
      </c>
      <c r="AA13" s="99">
        <v>0.96862767395299842</v>
      </c>
      <c r="AB13" s="99">
        <v>0.92002517252212446</v>
      </c>
      <c r="AC13" s="99">
        <v>0.7479716591552571</v>
      </c>
    </row>
    <row r="14" spans="2:29">
      <c r="B14" s="70" t="s">
        <v>119</v>
      </c>
      <c r="C14" s="73">
        <f t="shared" si="1"/>
        <v>7347.933</v>
      </c>
      <c r="D14" s="73">
        <f t="shared" si="2"/>
        <v>1138.4769999999999</v>
      </c>
      <c r="E14" s="73">
        <f t="shared" si="3"/>
        <v>6209.4560000000001</v>
      </c>
      <c r="F14" s="41">
        <v>1648.2860000000001</v>
      </c>
      <c r="G14" s="52">
        <v>394.55599999999998</v>
      </c>
      <c r="H14" s="41">
        <f t="shared" si="4"/>
        <v>1253.73</v>
      </c>
      <c r="I14" s="41">
        <v>250.316</v>
      </c>
      <c r="J14" s="41">
        <v>1.69</v>
      </c>
      <c r="K14" s="41">
        <f t="shared" si="5"/>
        <v>248.626</v>
      </c>
      <c r="L14" s="41"/>
      <c r="M14" s="41"/>
      <c r="N14" s="41"/>
      <c r="O14" s="41">
        <v>3311.5</v>
      </c>
      <c r="P14" s="52">
        <v>55.6</v>
      </c>
      <c r="Q14" s="41">
        <f t="shared" si="6"/>
        <v>3255.9</v>
      </c>
      <c r="R14" s="41">
        <v>147.88300000000001</v>
      </c>
      <c r="S14" s="41">
        <v>135.91499999999999</v>
      </c>
      <c r="T14" s="41">
        <f t="shared" si="7"/>
        <v>11.968000000000018</v>
      </c>
      <c r="U14" s="41">
        <v>120.774</v>
      </c>
      <c r="V14" s="41">
        <v>41.3</v>
      </c>
      <c r="W14" s="41">
        <f t="shared" si="8"/>
        <v>79.474000000000004</v>
      </c>
      <c r="X14" s="41">
        <v>1869.1740000000002</v>
      </c>
      <c r="Y14" s="41">
        <v>509.416</v>
      </c>
      <c r="Z14" s="41">
        <f t="shared" si="9"/>
        <v>1359.7580000000003</v>
      </c>
      <c r="AA14" s="99">
        <v>1.2676274544997512</v>
      </c>
      <c r="AB14" s="99">
        <v>1.2280751290765282</v>
      </c>
      <c r="AC14" s="99">
        <v>0.76717142873172817</v>
      </c>
    </row>
    <row r="15" spans="2:29">
      <c r="B15" s="70" t="s">
        <v>120</v>
      </c>
      <c r="C15" s="73">
        <f t="shared" si="1"/>
        <v>5128.9210000000003</v>
      </c>
      <c r="D15" s="73">
        <f t="shared" si="2"/>
        <v>898.51</v>
      </c>
      <c r="E15" s="73">
        <f t="shared" si="3"/>
        <v>4230.4110000000001</v>
      </c>
      <c r="F15" s="41">
        <v>1216.442</v>
      </c>
      <c r="G15" s="52">
        <v>337.71600000000001</v>
      </c>
      <c r="H15" s="41">
        <f t="shared" si="4"/>
        <v>878.726</v>
      </c>
      <c r="I15" s="41">
        <v>147.09800000000001</v>
      </c>
      <c r="J15" s="41">
        <v>20.196000000000002</v>
      </c>
      <c r="K15" s="41">
        <f t="shared" si="5"/>
        <v>126.90200000000002</v>
      </c>
      <c r="L15" s="41"/>
      <c r="M15" s="41"/>
      <c r="N15" s="41"/>
      <c r="O15" s="41">
        <v>2248.7469999999998</v>
      </c>
      <c r="P15" s="52">
        <v>59.225000000000001</v>
      </c>
      <c r="Q15" s="41">
        <f t="shared" si="6"/>
        <v>2189.5219999999999</v>
      </c>
      <c r="R15" s="41">
        <v>133.87299999999999</v>
      </c>
      <c r="S15" s="41">
        <v>102.72199999999999</v>
      </c>
      <c r="T15" s="41">
        <f t="shared" si="7"/>
        <v>31.150999999999996</v>
      </c>
      <c r="U15" s="41">
        <v>91.787999999999997</v>
      </c>
      <c r="V15" s="41">
        <v>20.446000000000002</v>
      </c>
      <c r="W15" s="41">
        <f t="shared" si="8"/>
        <v>71.341999999999999</v>
      </c>
      <c r="X15" s="41">
        <v>1290.973</v>
      </c>
      <c r="Y15" s="41">
        <v>358.20499999999998</v>
      </c>
      <c r="Z15" s="41">
        <f t="shared" si="9"/>
        <v>932.76800000000003</v>
      </c>
      <c r="AA15" s="99">
        <v>0.88481496382184199</v>
      </c>
      <c r="AB15" s="99">
        <v>0.82866079586861352</v>
      </c>
      <c r="AC15" s="99">
        <v>0.78682013418034924</v>
      </c>
    </row>
    <row r="16" spans="2:29">
      <c r="B16" s="70" t="s">
        <v>121</v>
      </c>
      <c r="C16" s="73">
        <f t="shared" si="1"/>
        <v>5365.2450000000008</v>
      </c>
      <c r="D16" s="73">
        <f t="shared" si="2"/>
        <v>968.34699999999998</v>
      </c>
      <c r="E16" s="73">
        <f t="shared" si="3"/>
        <v>4396.8980000000001</v>
      </c>
      <c r="F16" s="41">
        <v>1042.711</v>
      </c>
      <c r="G16" s="52">
        <v>348.947</v>
      </c>
      <c r="H16" s="41">
        <f t="shared" si="4"/>
        <v>693.76400000000001</v>
      </c>
      <c r="I16" s="41">
        <v>140.89500000000001</v>
      </c>
      <c r="J16" s="41">
        <v>14.38</v>
      </c>
      <c r="K16" s="41">
        <f t="shared" si="5"/>
        <v>126.51500000000001</v>
      </c>
      <c r="L16" s="41"/>
      <c r="M16" s="41"/>
      <c r="N16" s="41"/>
      <c r="O16" s="41">
        <v>2202.0520000000001</v>
      </c>
      <c r="P16" s="52">
        <v>77.346999999999994</v>
      </c>
      <c r="Q16" s="41">
        <f t="shared" si="6"/>
        <v>2124.7049999999999</v>
      </c>
      <c r="R16" s="41">
        <v>134.50700000000001</v>
      </c>
      <c r="S16" s="41">
        <v>106.169</v>
      </c>
      <c r="T16" s="41">
        <f t="shared" si="7"/>
        <v>28.338000000000008</v>
      </c>
      <c r="U16" s="41">
        <v>98.957999999999998</v>
      </c>
      <c r="V16" s="41">
        <v>39.146000000000001</v>
      </c>
      <c r="W16" s="41">
        <f t="shared" si="8"/>
        <v>59.811999999999998</v>
      </c>
      <c r="X16" s="41">
        <v>1746.1220000000003</v>
      </c>
      <c r="Y16" s="41">
        <v>382.358</v>
      </c>
      <c r="Z16" s="41">
        <f t="shared" si="9"/>
        <v>1363.7640000000004</v>
      </c>
      <c r="AA16" s="99">
        <v>0.92558435986249721</v>
      </c>
      <c r="AB16" s="99">
        <v>0.90959222591889743</v>
      </c>
      <c r="AC16" s="99">
        <v>0.80703444678764114</v>
      </c>
    </row>
    <row r="17" spans="2:29">
      <c r="B17" s="70" t="s">
        <v>122</v>
      </c>
      <c r="C17" s="73">
        <f t="shared" si="1"/>
        <v>6523.7379999999994</v>
      </c>
      <c r="D17" s="73">
        <f t="shared" si="2"/>
        <v>1017.623</v>
      </c>
      <c r="E17" s="73">
        <f t="shared" si="3"/>
        <v>5506.1149999999998</v>
      </c>
      <c r="F17" s="41">
        <v>1977.825</v>
      </c>
      <c r="G17" s="52">
        <v>393.392</v>
      </c>
      <c r="H17" s="41">
        <f t="shared" si="4"/>
        <v>1584.433</v>
      </c>
      <c r="I17" s="41">
        <v>164.90199999999999</v>
      </c>
      <c r="J17" s="41">
        <v>9.1440000000000001</v>
      </c>
      <c r="K17" s="41">
        <f t="shared" si="5"/>
        <v>155.75799999999998</v>
      </c>
      <c r="L17" s="41"/>
      <c r="M17" s="41"/>
      <c r="N17" s="41"/>
      <c r="O17" s="41">
        <v>2330.5770000000002</v>
      </c>
      <c r="P17" s="52">
        <v>41.192</v>
      </c>
      <c r="Q17" s="41">
        <f t="shared" si="6"/>
        <v>2289.3850000000002</v>
      </c>
      <c r="R17" s="41">
        <v>161.892</v>
      </c>
      <c r="S17" s="41">
        <v>131.536</v>
      </c>
      <c r="T17" s="41">
        <f t="shared" si="7"/>
        <v>30.355999999999995</v>
      </c>
      <c r="U17" s="41">
        <v>61.893999999999998</v>
      </c>
      <c r="V17" s="41">
        <v>15.752000000000001</v>
      </c>
      <c r="W17" s="41">
        <f t="shared" si="8"/>
        <v>46.141999999999996</v>
      </c>
      <c r="X17" s="41">
        <v>1826.6479999999997</v>
      </c>
      <c r="Y17" s="41">
        <v>426.60700000000003</v>
      </c>
      <c r="Z17" s="41">
        <f t="shared" si="9"/>
        <v>1400.0409999999997</v>
      </c>
      <c r="AA17" s="99">
        <v>1.1254415894596885</v>
      </c>
      <c r="AB17" s="99">
        <v>0.98431756791549485</v>
      </c>
      <c r="AC17" s="99">
        <v>0.82793228408086617</v>
      </c>
    </row>
    <row r="18" spans="2:29">
      <c r="B18" s="70" t="s">
        <v>123</v>
      </c>
      <c r="C18" s="73">
        <f t="shared" si="1"/>
        <v>4605.4610000000002</v>
      </c>
      <c r="D18" s="73">
        <f t="shared" si="2"/>
        <v>688.13300000000004</v>
      </c>
      <c r="E18" s="73">
        <f t="shared" si="3"/>
        <v>3917.3280000000004</v>
      </c>
      <c r="F18" s="41">
        <v>1354.655</v>
      </c>
      <c r="G18" s="52">
        <v>279.36</v>
      </c>
      <c r="H18" s="41">
        <f t="shared" si="4"/>
        <v>1075.2950000000001</v>
      </c>
      <c r="I18" s="41">
        <v>132.94</v>
      </c>
      <c r="J18" s="41">
        <v>8.2970000000000006</v>
      </c>
      <c r="K18" s="41">
        <f t="shared" si="5"/>
        <v>124.643</v>
      </c>
      <c r="L18" s="41"/>
      <c r="M18" s="41"/>
      <c r="N18" s="41"/>
      <c r="O18" s="41">
        <v>1730.075</v>
      </c>
      <c r="P18" s="52">
        <v>47.186</v>
      </c>
      <c r="Q18" s="41">
        <f t="shared" si="6"/>
        <v>1682.8890000000001</v>
      </c>
      <c r="R18" s="41">
        <v>52.207999999999998</v>
      </c>
      <c r="S18" s="41">
        <v>59.933</v>
      </c>
      <c r="T18" s="41">
        <f t="shared" si="7"/>
        <v>-7.7250000000000014</v>
      </c>
      <c r="U18" s="41">
        <v>90.704999999999998</v>
      </c>
      <c r="V18" s="41">
        <v>27.742000000000001</v>
      </c>
      <c r="W18" s="41">
        <f t="shared" si="8"/>
        <v>62.962999999999994</v>
      </c>
      <c r="X18" s="41">
        <v>1244.8779999999999</v>
      </c>
      <c r="Y18" s="41">
        <v>265.61500000000001</v>
      </c>
      <c r="Z18" s="41">
        <f t="shared" si="9"/>
        <v>979.26299999999992</v>
      </c>
      <c r="AA18" s="99">
        <v>0.7945103479070752</v>
      </c>
      <c r="AB18" s="99">
        <v>0.94349877365215273</v>
      </c>
      <c r="AC18" s="99">
        <v>0.8496368642325004</v>
      </c>
    </row>
    <row r="19" spans="2:29">
      <c r="B19" s="70" t="s">
        <v>124</v>
      </c>
      <c r="C19" s="73">
        <f t="shared" si="1"/>
        <v>4824.2240000000002</v>
      </c>
      <c r="D19" s="73">
        <f t="shared" si="2"/>
        <v>885.90100000000007</v>
      </c>
      <c r="E19" s="73">
        <f t="shared" si="3"/>
        <v>3938.3230000000003</v>
      </c>
      <c r="F19" s="41">
        <v>1208.7909999999999</v>
      </c>
      <c r="G19" s="52">
        <v>399.90899999999999</v>
      </c>
      <c r="H19" s="41">
        <f t="shared" si="4"/>
        <v>808.88199999999995</v>
      </c>
      <c r="I19" s="41">
        <v>159.749</v>
      </c>
      <c r="J19" s="41">
        <v>3.9849999999999999</v>
      </c>
      <c r="K19" s="41">
        <f t="shared" si="5"/>
        <v>155.76399999999998</v>
      </c>
      <c r="L19" s="41"/>
      <c r="M19" s="41"/>
      <c r="N19" s="41"/>
      <c r="O19" s="41">
        <v>1815.6030000000001</v>
      </c>
      <c r="P19" s="52">
        <v>39.22</v>
      </c>
      <c r="Q19" s="41">
        <f t="shared" si="6"/>
        <v>1776.383</v>
      </c>
      <c r="R19" s="41">
        <v>82.879000000000005</v>
      </c>
      <c r="S19" s="41">
        <v>106.479</v>
      </c>
      <c r="T19" s="41">
        <f t="shared" si="7"/>
        <v>-23.599999999999994</v>
      </c>
      <c r="U19" s="41">
        <v>98.75</v>
      </c>
      <c r="V19" s="41">
        <v>27.004000000000001</v>
      </c>
      <c r="W19" s="41">
        <f t="shared" si="8"/>
        <v>71.745999999999995</v>
      </c>
      <c r="X19" s="41">
        <v>1458.452</v>
      </c>
      <c r="Y19" s="41">
        <v>309.30400000000003</v>
      </c>
      <c r="Z19" s="41">
        <f t="shared" si="9"/>
        <v>1149.1479999999999</v>
      </c>
      <c r="AA19" s="99">
        <v>0.83225021091735696</v>
      </c>
      <c r="AB19" s="99">
        <v>1.0288017800365528</v>
      </c>
      <c r="AC19" s="99">
        <v>0.87228029444681909</v>
      </c>
    </row>
    <row r="20" spans="2:29">
      <c r="B20" s="70" t="s">
        <v>125</v>
      </c>
      <c r="C20" s="73">
        <f t="shared" si="1"/>
        <v>5434.6350000000002</v>
      </c>
      <c r="D20" s="73">
        <f t="shared" si="2"/>
        <v>948.03400000000011</v>
      </c>
      <c r="E20" s="73">
        <f t="shared" si="3"/>
        <v>4486.6009999999997</v>
      </c>
      <c r="F20" s="41">
        <v>1419.356</v>
      </c>
      <c r="G20" s="52">
        <v>422.09300000000002</v>
      </c>
      <c r="H20" s="41">
        <f t="shared" si="4"/>
        <v>997.26299999999992</v>
      </c>
      <c r="I20" s="41">
        <v>216.196</v>
      </c>
      <c r="J20" s="41">
        <v>8.7010000000000005</v>
      </c>
      <c r="K20" s="41">
        <f t="shared" si="5"/>
        <v>207.495</v>
      </c>
      <c r="L20" s="41"/>
      <c r="M20" s="41"/>
      <c r="N20" s="41"/>
      <c r="O20" s="41">
        <v>1985.8009999999999</v>
      </c>
      <c r="P20" s="52">
        <v>55.072000000000003</v>
      </c>
      <c r="Q20" s="41">
        <f t="shared" si="6"/>
        <v>1930.7289999999998</v>
      </c>
      <c r="R20" s="41">
        <v>97.224999999999994</v>
      </c>
      <c r="S20" s="41">
        <v>104.794</v>
      </c>
      <c r="T20" s="41">
        <f t="shared" si="7"/>
        <v>-7.5690000000000026</v>
      </c>
      <c r="U20" s="41">
        <v>101.07599999999999</v>
      </c>
      <c r="V20" s="41">
        <v>33.200000000000003</v>
      </c>
      <c r="W20" s="41">
        <f t="shared" si="8"/>
        <v>67.875999999999991</v>
      </c>
      <c r="X20" s="41">
        <v>1614.981</v>
      </c>
      <c r="Y20" s="41">
        <v>324.17399999999998</v>
      </c>
      <c r="Z20" s="41">
        <f t="shared" si="9"/>
        <v>1290.807</v>
      </c>
      <c r="AA20" s="99">
        <v>0.93755516431427122</v>
      </c>
      <c r="AB20" s="99">
        <v>0.94880806323946376</v>
      </c>
      <c r="AC20" s="99">
        <v>0.89599931079694173</v>
      </c>
    </row>
    <row r="21" spans="2:29">
      <c r="B21" s="70" t="s">
        <v>126</v>
      </c>
      <c r="C21" s="73">
        <f t="shared" si="1"/>
        <v>5800.9359999999997</v>
      </c>
      <c r="D21" s="73">
        <f t="shared" si="2"/>
        <v>994.85500000000002</v>
      </c>
      <c r="E21" s="73">
        <f t="shared" si="3"/>
        <v>4806.0810000000001</v>
      </c>
      <c r="F21" s="41">
        <v>1484.0440000000001</v>
      </c>
      <c r="G21" s="52">
        <v>411.90300000000002</v>
      </c>
      <c r="H21" s="41">
        <f t="shared" si="4"/>
        <v>1072.1410000000001</v>
      </c>
      <c r="I21" s="41">
        <v>235.36699999999999</v>
      </c>
      <c r="J21" s="41">
        <v>10.726000000000001</v>
      </c>
      <c r="K21" s="41">
        <f t="shared" si="5"/>
        <v>224.64099999999999</v>
      </c>
      <c r="L21" s="41"/>
      <c r="M21" s="41"/>
      <c r="N21" s="41"/>
      <c r="O21" s="41">
        <v>2147.3580000000002</v>
      </c>
      <c r="P21" s="52">
        <v>104.01300000000001</v>
      </c>
      <c r="Q21" s="41">
        <f t="shared" si="6"/>
        <v>2043.3450000000003</v>
      </c>
      <c r="R21" s="41">
        <v>97.921000000000006</v>
      </c>
      <c r="S21" s="41">
        <v>98.856999999999999</v>
      </c>
      <c r="T21" s="41">
        <f t="shared" si="7"/>
        <v>-0.93599999999999284</v>
      </c>
      <c r="U21" s="41">
        <v>87.835999999999999</v>
      </c>
      <c r="V21" s="41">
        <v>55.930999999999997</v>
      </c>
      <c r="W21" s="41">
        <f t="shared" si="8"/>
        <v>31.905000000000001</v>
      </c>
      <c r="X21" s="41">
        <v>1748.4099999999999</v>
      </c>
      <c r="Y21" s="41">
        <v>313.42499999999995</v>
      </c>
      <c r="Z21" s="41">
        <f t="shared" si="9"/>
        <v>1434.9849999999999</v>
      </c>
      <c r="AA21" s="99">
        <v>1.0007475211594836</v>
      </c>
      <c r="AB21" s="99">
        <v>0.98320193858847549</v>
      </c>
      <c r="AC21" s="99">
        <v>0.92093945876835159</v>
      </c>
    </row>
    <row r="22" spans="2:29">
      <c r="B22" s="70" t="s">
        <v>127</v>
      </c>
      <c r="C22" s="73">
        <f t="shared" si="1"/>
        <v>5582.5319999999992</v>
      </c>
      <c r="D22" s="73">
        <f t="shared" si="2"/>
        <v>954.1869999999999</v>
      </c>
      <c r="E22" s="73">
        <f t="shared" si="3"/>
        <v>4628.3450000000003</v>
      </c>
      <c r="F22" s="41">
        <v>1298.96</v>
      </c>
      <c r="G22" s="52">
        <v>327.03699999999998</v>
      </c>
      <c r="H22" s="41">
        <f t="shared" si="4"/>
        <v>971.923</v>
      </c>
      <c r="I22" s="41">
        <v>223.95500000000001</v>
      </c>
      <c r="J22" s="41">
        <v>10.388</v>
      </c>
      <c r="K22" s="41">
        <f t="shared" si="5"/>
        <v>213.56700000000001</v>
      </c>
      <c r="L22" s="41"/>
      <c r="M22" s="41"/>
      <c r="N22" s="41"/>
      <c r="O22" s="41">
        <v>2112.7449999999999</v>
      </c>
      <c r="P22" s="52">
        <v>55.164000000000001</v>
      </c>
      <c r="Q22" s="41">
        <f t="shared" si="6"/>
        <v>2057.5809999999997</v>
      </c>
      <c r="R22" s="41">
        <v>110.83199999999999</v>
      </c>
      <c r="S22" s="41">
        <v>120.071</v>
      </c>
      <c r="T22" s="41">
        <f t="shared" si="7"/>
        <v>-9.2390000000000043</v>
      </c>
      <c r="U22" s="41">
        <v>117.968</v>
      </c>
      <c r="V22" s="41">
        <v>49.164000000000001</v>
      </c>
      <c r="W22" s="41">
        <f t="shared" si="8"/>
        <v>68.804000000000002</v>
      </c>
      <c r="X22" s="41">
        <v>1718.0720000000001</v>
      </c>
      <c r="Y22" s="41">
        <v>392.36299999999994</v>
      </c>
      <c r="Z22" s="41">
        <f t="shared" si="9"/>
        <v>1325.7090000000003</v>
      </c>
      <c r="AA22" s="99">
        <v>0.96306959097523126</v>
      </c>
      <c r="AB22" s="99">
        <v>1.0322237241143042</v>
      </c>
      <c r="AC22" s="99">
        <v>0.94724805117004751</v>
      </c>
    </row>
    <row r="23" spans="2:29">
      <c r="B23" s="70" t="s">
        <v>128</v>
      </c>
      <c r="C23" s="73">
        <f t="shared" si="1"/>
        <v>5828.1299999999992</v>
      </c>
      <c r="D23" s="73">
        <f t="shared" si="2"/>
        <v>820.26600000000008</v>
      </c>
      <c r="E23" s="73">
        <f t="shared" si="3"/>
        <v>5007.8639999999996</v>
      </c>
      <c r="F23" s="41">
        <v>1297.979</v>
      </c>
      <c r="G23" s="52">
        <v>320.26799999999997</v>
      </c>
      <c r="H23" s="41">
        <f t="shared" si="4"/>
        <v>977.71100000000001</v>
      </c>
      <c r="I23" s="41">
        <v>265.37299999999999</v>
      </c>
      <c r="J23" s="41">
        <v>18.748999999999999</v>
      </c>
      <c r="K23" s="41">
        <f t="shared" si="5"/>
        <v>246.624</v>
      </c>
      <c r="L23" s="41"/>
      <c r="M23" s="41"/>
      <c r="N23" s="41"/>
      <c r="O23" s="41">
        <v>2202.8389999999999</v>
      </c>
      <c r="P23" s="52">
        <v>40.210999999999999</v>
      </c>
      <c r="Q23" s="41">
        <f t="shared" si="6"/>
        <v>2162.6280000000002</v>
      </c>
      <c r="R23" s="41">
        <v>137.10400000000001</v>
      </c>
      <c r="S23" s="41">
        <v>122.52800000000001</v>
      </c>
      <c r="T23" s="41">
        <f t="shared" si="7"/>
        <v>14.576000000000008</v>
      </c>
      <c r="U23" s="41">
        <v>129.04300000000001</v>
      </c>
      <c r="V23" s="41">
        <v>43.170999999999999</v>
      </c>
      <c r="W23" s="41">
        <f t="shared" si="8"/>
        <v>85.872000000000014</v>
      </c>
      <c r="X23" s="41">
        <v>1795.7919999999999</v>
      </c>
      <c r="Y23" s="41">
        <v>275.339</v>
      </c>
      <c r="Z23" s="41">
        <f t="shared" si="9"/>
        <v>1520.453</v>
      </c>
      <c r="AA23" s="99">
        <v>1.005438889602509</v>
      </c>
      <c r="AB23" s="99">
        <v>0.98533112284450297</v>
      </c>
      <c r="AC23" s="99">
        <v>0.97507475577100156</v>
      </c>
    </row>
    <row r="24" spans="2:29">
      <c r="B24" s="70" t="s">
        <v>129</v>
      </c>
      <c r="C24" s="73">
        <f t="shared" si="1"/>
        <v>6278.762999999999</v>
      </c>
      <c r="D24" s="73">
        <f t="shared" si="2"/>
        <v>895.3130000000001</v>
      </c>
      <c r="E24" s="73">
        <f t="shared" si="3"/>
        <v>5383.4500000000007</v>
      </c>
      <c r="F24" s="41">
        <v>1721.3119999999999</v>
      </c>
      <c r="G24" s="52">
        <v>355.16</v>
      </c>
      <c r="H24" s="41">
        <f t="shared" si="4"/>
        <v>1366.1519999999998</v>
      </c>
      <c r="I24" s="41">
        <v>266.18799999999999</v>
      </c>
      <c r="J24" s="41">
        <v>7.9610000000000003</v>
      </c>
      <c r="K24" s="41">
        <f t="shared" si="5"/>
        <v>258.22699999999998</v>
      </c>
      <c r="L24" s="41"/>
      <c r="M24" s="41"/>
      <c r="N24" s="41"/>
      <c r="O24" s="41">
        <v>2224.6039999999998</v>
      </c>
      <c r="P24" s="52">
        <v>77.164000000000001</v>
      </c>
      <c r="Q24" s="41">
        <f t="shared" si="6"/>
        <v>2147.4399999999996</v>
      </c>
      <c r="R24" s="41">
        <v>134.339</v>
      </c>
      <c r="S24" s="41">
        <v>121.749</v>
      </c>
      <c r="T24" s="41">
        <f t="shared" si="7"/>
        <v>12.590000000000003</v>
      </c>
      <c r="U24" s="41">
        <v>116.56100000000001</v>
      </c>
      <c r="V24" s="41">
        <v>45.018000000000001</v>
      </c>
      <c r="W24" s="41">
        <f t="shared" si="8"/>
        <v>71.543000000000006</v>
      </c>
      <c r="X24" s="41">
        <v>1815.7590000000005</v>
      </c>
      <c r="Y24" s="41">
        <v>288.26100000000002</v>
      </c>
      <c r="Z24" s="41">
        <f t="shared" si="9"/>
        <v>1527.4980000000005</v>
      </c>
      <c r="AA24" s="99">
        <v>1.0831797675750745</v>
      </c>
      <c r="AB24" s="99">
        <v>1.0079388103317017</v>
      </c>
      <c r="AC24" s="99">
        <v>1.0045730744410362</v>
      </c>
    </row>
    <row r="25" spans="2:29">
      <c r="B25" s="70" t="s">
        <v>130</v>
      </c>
      <c r="C25" s="73">
        <f t="shared" si="1"/>
        <v>5585.8879999999999</v>
      </c>
      <c r="D25" s="73">
        <f t="shared" si="2"/>
        <v>793.73199999999997</v>
      </c>
      <c r="E25" s="73">
        <f t="shared" si="3"/>
        <v>4792.1559999999999</v>
      </c>
      <c r="F25" s="41">
        <v>1556.4179999999999</v>
      </c>
      <c r="G25" s="52">
        <v>262.24900000000002</v>
      </c>
      <c r="H25" s="41">
        <f t="shared" si="4"/>
        <v>1294.1689999999999</v>
      </c>
      <c r="I25" s="41">
        <v>251.09800000000001</v>
      </c>
      <c r="J25" s="41">
        <v>11.933</v>
      </c>
      <c r="K25" s="41">
        <f t="shared" si="5"/>
        <v>239.16500000000002</v>
      </c>
      <c r="L25" s="41"/>
      <c r="M25" s="41"/>
      <c r="N25" s="41"/>
      <c r="O25" s="41">
        <v>1869.403</v>
      </c>
      <c r="P25" s="52">
        <v>68.614999999999995</v>
      </c>
      <c r="Q25" s="41">
        <f t="shared" si="6"/>
        <v>1800.788</v>
      </c>
      <c r="R25" s="41">
        <v>108.6</v>
      </c>
      <c r="S25" s="41">
        <v>103.65600000000001</v>
      </c>
      <c r="T25" s="41">
        <f t="shared" si="7"/>
        <v>4.9439999999999884</v>
      </c>
      <c r="U25" s="41">
        <v>73.465999999999994</v>
      </c>
      <c r="V25" s="41">
        <v>45.173000000000002</v>
      </c>
      <c r="W25" s="41">
        <f t="shared" si="8"/>
        <v>28.292999999999992</v>
      </c>
      <c r="X25" s="41">
        <v>1726.903</v>
      </c>
      <c r="Y25" s="41">
        <v>302.10599999999999</v>
      </c>
      <c r="Z25" s="41">
        <f t="shared" si="9"/>
        <v>1424.797</v>
      </c>
      <c r="AA25" s="99">
        <v>0.96364855076396394</v>
      </c>
      <c r="AB25" s="99">
        <v>0.90667978068482535</v>
      </c>
      <c r="AC25" s="99">
        <v>1.0358952482107258</v>
      </c>
    </row>
    <row r="26" spans="2:29">
      <c r="B26" s="70" t="s">
        <v>131</v>
      </c>
      <c r="C26" s="73">
        <f t="shared" si="1"/>
        <v>6031.8910000000005</v>
      </c>
      <c r="D26" s="73">
        <f t="shared" si="2"/>
        <v>942.45500000000015</v>
      </c>
      <c r="E26" s="73">
        <f t="shared" si="3"/>
        <v>5089.4359999999997</v>
      </c>
      <c r="F26" s="41">
        <v>1608.1569999999999</v>
      </c>
      <c r="G26" s="52">
        <v>321.20100000000002</v>
      </c>
      <c r="H26" s="41">
        <f t="shared" si="4"/>
        <v>1286.9559999999999</v>
      </c>
      <c r="I26" s="41">
        <v>244.929</v>
      </c>
      <c r="J26" s="41">
        <v>8.2110000000000003</v>
      </c>
      <c r="K26" s="41">
        <f t="shared" si="5"/>
        <v>236.71799999999999</v>
      </c>
      <c r="L26" s="41"/>
      <c r="M26" s="41"/>
      <c r="N26" s="41"/>
      <c r="O26" s="41">
        <v>2049.2910000000002</v>
      </c>
      <c r="P26" s="52">
        <v>35.49</v>
      </c>
      <c r="Q26" s="41">
        <f t="shared" si="6"/>
        <v>2013.8010000000002</v>
      </c>
      <c r="R26" s="41">
        <v>122.749</v>
      </c>
      <c r="S26" s="41">
        <v>125.596</v>
      </c>
      <c r="T26" s="41">
        <f t="shared" si="7"/>
        <v>-2.8470000000000084</v>
      </c>
      <c r="U26" s="41">
        <v>104.877</v>
      </c>
      <c r="V26" s="41">
        <v>60.719000000000001</v>
      </c>
      <c r="W26" s="41">
        <f t="shared" si="8"/>
        <v>44.157999999999994</v>
      </c>
      <c r="X26" s="41">
        <v>1901.8879999999999</v>
      </c>
      <c r="Y26" s="41">
        <v>391.238</v>
      </c>
      <c r="Z26" s="41">
        <f t="shared" si="9"/>
        <v>1510.6499999999999</v>
      </c>
      <c r="AA26" s="99">
        <v>1.0405906850470683</v>
      </c>
      <c r="AB26" s="99">
        <v>1.0129676226563624</v>
      </c>
      <c r="AC26" s="99">
        <v>1.0691917334843466</v>
      </c>
    </row>
    <row r="27" spans="2:29">
      <c r="B27" s="70" t="s">
        <v>132</v>
      </c>
      <c r="C27" s="73">
        <f t="shared" si="1"/>
        <v>6846.7579999999998</v>
      </c>
      <c r="D27" s="73">
        <f t="shared" si="2"/>
        <v>1088.3149999999998</v>
      </c>
      <c r="E27" s="73">
        <f t="shared" si="3"/>
        <v>5758.4430000000002</v>
      </c>
      <c r="F27" s="41">
        <v>1900.701</v>
      </c>
      <c r="G27" s="52">
        <v>411.61599999999999</v>
      </c>
      <c r="H27" s="41">
        <f t="shared" si="4"/>
        <v>1489.085</v>
      </c>
      <c r="I27" s="41">
        <v>261.10000000000002</v>
      </c>
      <c r="J27" s="41">
        <v>23.277000000000001</v>
      </c>
      <c r="K27" s="41">
        <f t="shared" si="5"/>
        <v>237.82300000000004</v>
      </c>
      <c r="L27" s="41"/>
      <c r="M27" s="41"/>
      <c r="N27" s="41"/>
      <c r="O27" s="41">
        <v>2359.5259999999998</v>
      </c>
      <c r="P27" s="52">
        <v>56.945999999999998</v>
      </c>
      <c r="Q27" s="41">
        <f t="shared" si="6"/>
        <v>2302.58</v>
      </c>
      <c r="R27" s="41">
        <v>141.84899999999999</v>
      </c>
      <c r="S27" s="41">
        <v>132.62700000000001</v>
      </c>
      <c r="T27" s="41">
        <f t="shared" si="7"/>
        <v>9.22199999999998</v>
      </c>
      <c r="U27" s="41">
        <v>108.753</v>
      </c>
      <c r="V27" s="41">
        <v>74.817999999999998</v>
      </c>
      <c r="W27" s="41">
        <f t="shared" si="8"/>
        <v>33.935000000000002</v>
      </c>
      <c r="X27" s="41">
        <v>2074.8290000000002</v>
      </c>
      <c r="Y27" s="41">
        <v>389.03099999999995</v>
      </c>
      <c r="Z27" s="41">
        <f t="shared" si="9"/>
        <v>1685.7980000000002</v>
      </c>
      <c r="AA27" s="99">
        <v>1.1811673316993783</v>
      </c>
      <c r="AB27" s="99">
        <v>1.1171331075105637</v>
      </c>
      <c r="AC27" s="99">
        <v>1.1046021977790896</v>
      </c>
    </row>
    <row r="28" spans="2:29">
      <c r="B28" s="70" t="s">
        <v>133</v>
      </c>
      <c r="C28" s="73">
        <f t="shared" si="1"/>
        <v>6435.2960000000003</v>
      </c>
      <c r="D28" s="73">
        <f t="shared" si="2"/>
        <v>1663.7369999999999</v>
      </c>
      <c r="E28" s="73">
        <f t="shared" si="3"/>
        <v>4771.5590000000002</v>
      </c>
      <c r="F28" s="41">
        <v>1958.0530000000001</v>
      </c>
      <c r="G28" s="52">
        <v>591.76700000000005</v>
      </c>
      <c r="H28" s="41">
        <f t="shared" si="4"/>
        <v>1366.2860000000001</v>
      </c>
      <c r="I28" s="41">
        <v>244.83699999999999</v>
      </c>
      <c r="J28" s="41">
        <v>37.793999999999997</v>
      </c>
      <c r="K28" s="41">
        <f t="shared" si="5"/>
        <v>207.04300000000001</v>
      </c>
      <c r="L28" s="41"/>
      <c r="M28" s="41"/>
      <c r="N28" s="41"/>
      <c r="O28" s="41">
        <v>1945.5530000000001</v>
      </c>
      <c r="P28" s="52">
        <v>73.180000000000007</v>
      </c>
      <c r="Q28" s="41">
        <f t="shared" si="6"/>
        <v>1872.373</v>
      </c>
      <c r="R28" s="41">
        <v>166.14099999999999</v>
      </c>
      <c r="S28" s="41">
        <v>199.09200000000001</v>
      </c>
      <c r="T28" s="41">
        <f t="shared" si="7"/>
        <v>-32.951000000000022</v>
      </c>
      <c r="U28" s="41">
        <v>108.443</v>
      </c>
      <c r="V28" s="41">
        <v>132.93199999999999</v>
      </c>
      <c r="W28" s="41">
        <f t="shared" si="8"/>
        <v>-24.48899999999999</v>
      </c>
      <c r="X28" s="41">
        <v>2012.2690000000002</v>
      </c>
      <c r="Y28" s="41">
        <v>628.97199999999998</v>
      </c>
      <c r="Z28" s="41">
        <f t="shared" si="9"/>
        <v>1383.2970000000003</v>
      </c>
      <c r="AA28" s="99">
        <v>1.1101840323574577</v>
      </c>
      <c r="AB28" s="99">
        <v>1.1016426070782572</v>
      </c>
      <c r="AC28" s="99">
        <v>1.1422603757320429</v>
      </c>
    </row>
    <row r="29" spans="2:29">
      <c r="B29" s="70" t="s">
        <v>134</v>
      </c>
      <c r="C29" s="73">
        <f t="shared" si="1"/>
        <v>6304.7209999999995</v>
      </c>
      <c r="D29" s="73">
        <f t="shared" si="2"/>
        <v>795.96399999999994</v>
      </c>
      <c r="E29" s="73">
        <f t="shared" si="3"/>
        <v>5508.7569999999996</v>
      </c>
      <c r="F29" s="41">
        <v>1967.8</v>
      </c>
      <c r="G29" s="52">
        <v>274.40800000000002</v>
      </c>
      <c r="H29" s="41">
        <f t="shared" si="4"/>
        <v>1693.3919999999998</v>
      </c>
      <c r="I29" s="41">
        <v>260.38200000000001</v>
      </c>
      <c r="J29" s="41">
        <v>10.053000000000001</v>
      </c>
      <c r="K29" s="41">
        <f t="shared" si="5"/>
        <v>250.32900000000001</v>
      </c>
      <c r="L29" s="41"/>
      <c r="M29" s="41"/>
      <c r="N29" s="41"/>
      <c r="O29" s="41">
        <v>1849.1079999999999</v>
      </c>
      <c r="P29" s="52">
        <v>35.743000000000002</v>
      </c>
      <c r="Q29" s="41">
        <f t="shared" si="6"/>
        <v>1813.365</v>
      </c>
      <c r="R29" s="41">
        <v>205.87899999999999</v>
      </c>
      <c r="S29" s="41">
        <v>111.185</v>
      </c>
      <c r="T29" s="41">
        <f t="shared" si="7"/>
        <v>94.693999999999988</v>
      </c>
      <c r="U29" s="41">
        <v>83.423000000000002</v>
      </c>
      <c r="V29" s="41">
        <v>57.582999999999998</v>
      </c>
      <c r="W29" s="41">
        <f t="shared" si="8"/>
        <v>25.840000000000003</v>
      </c>
      <c r="X29" s="41">
        <v>1938.1289999999999</v>
      </c>
      <c r="Y29" s="41">
        <v>306.99200000000002</v>
      </c>
      <c r="Z29" s="41">
        <f t="shared" si="9"/>
        <v>1631.1369999999999</v>
      </c>
      <c r="AA29" s="99">
        <v>1.0876579076811295</v>
      </c>
      <c r="AB29" s="99">
        <v>0.93177266926283642</v>
      </c>
      <c r="AC29" s="99">
        <v>1.1822986351670965</v>
      </c>
    </row>
    <row r="30" spans="2:29">
      <c r="B30" s="70" t="s">
        <v>135</v>
      </c>
      <c r="C30" s="73">
        <f t="shared" si="1"/>
        <v>5378</v>
      </c>
      <c r="D30" s="73">
        <f t="shared" si="2"/>
        <v>1257</v>
      </c>
      <c r="E30" s="73">
        <f t="shared" si="3"/>
        <v>4121</v>
      </c>
      <c r="F30" s="41">
        <v>1752</v>
      </c>
      <c r="G30" s="52">
        <v>462</v>
      </c>
      <c r="H30" s="41">
        <f t="shared" si="4"/>
        <v>1290</v>
      </c>
      <c r="I30" s="41">
        <v>218</v>
      </c>
      <c r="J30" s="41">
        <v>30</v>
      </c>
      <c r="K30" s="41">
        <f t="shared" si="5"/>
        <v>188</v>
      </c>
      <c r="L30" s="41"/>
      <c r="M30" s="41"/>
      <c r="N30" s="41"/>
      <c r="O30" s="41">
        <v>1476</v>
      </c>
      <c r="P30" s="52">
        <v>117</v>
      </c>
      <c r="Q30" s="41">
        <f t="shared" si="6"/>
        <v>1359</v>
      </c>
      <c r="R30" s="41">
        <v>124</v>
      </c>
      <c r="S30" s="41">
        <v>154</v>
      </c>
      <c r="T30" s="41">
        <f t="shared" si="7"/>
        <v>-30</v>
      </c>
      <c r="U30" s="41">
        <v>99</v>
      </c>
      <c r="V30" s="41">
        <v>94</v>
      </c>
      <c r="W30" s="41">
        <f t="shared" si="8"/>
        <v>5</v>
      </c>
      <c r="X30" s="41">
        <v>1709</v>
      </c>
      <c r="Y30" s="41">
        <v>400</v>
      </c>
      <c r="Z30" s="41">
        <f t="shared" si="9"/>
        <v>1309</v>
      </c>
      <c r="AA30" s="99">
        <v>0.92778478659231944</v>
      </c>
      <c r="AB30" s="99">
        <v>1.1119062289067729</v>
      </c>
      <c r="AC30" s="99">
        <v>1.2248443172336159</v>
      </c>
    </row>
    <row r="31" spans="2:29">
      <c r="B31" s="70" t="s">
        <v>136</v>
      </c>
      <c r="C31" s="73">
        <f t="shared" si="1"/>
        <v>5469</v>
      </c>
      <c r="D31" s="73">
        <f t="shared" si="2"/>
        <v>989</v>
      </c>
      <c r="E31" s="73">
        <f t="shared" si="3"/>
        <v>4480</v>
      </c>
      <c r="F31" s="41">
        <v>1453</v>
      </c>
      <c r="G31" s="52">
        <v>367</v>
      </c>
      <c r="H31" s="41">
        <f t="shared" si="4"/>
        <v>1086</v>
      </c>
      <c r="I31" s="41">
        <v>210</v>
      </c>
      <c r="J31" s="41">
        <v>36</v>
      </c>
      <c r="K31" s="41">
        <f t="shared" si="5"/>
        <v>174</v>
      </c>
      <c r="L31" s="41"/>
      <c r="M31" s="41"/>
      <c r="N31" s="41"/>
      <c r="O31" s="41">
        <v>1631</v>
      </c>
      <c r="P31" s="52">
        <v>34</v>
      </c>
      <c r="Q31" s="41">
        <f t="shared" si="6"/>
        <v>1597</v>
      </c>
      <c r="R31" s="41">
        <v>138</v>
      </c>
      <c r="S31" s="41">
        <v>125</v>
      </c>
      <c r="T31" s="41">
        <f t="shared" si="7"/>
        <v>13</v>
      </c>
      <c r="U31" s="41">
        <v>102</v>
      </c>
      <c r="V31" s="41">
        <v>47</v>
      </c>
      <c r="W31" s="41">
        <f t="shared" si="8"/>
        <v>55</v>
      </c>
      <c r="X31" s="41">
        <v>1935</v>
      </c>
      <c r="Y31" s="41">
        <v>380</v>
      </c>
      <c r="Z31" s="41">
        <f t="shared" si="9"/>
        <v>1555</v>
      </c>
      <c r="AA31" s="99">
        <v>0.94348363664436508</v>
      </c>
      <c r="AB31" s="99">
        <v>1.1610575104595631</v>
      </c>
      <c r="AC31" s="99">
        <v>1.2700054996061945</v>
      </c>
    </row>
    <row r="32" spans="2:29">
      <c r="B32" s="70" t="s">
        <v>137</v>
      </c>
      <c r="C32" s="73">
        <f t="shared" si="1"/>
        <v>7404</v>
      </c>
      <c r="D32" s="73">
        <f t="shared" si="2"/>
        <v>1279</v>
      </c>
      <c r="E32" s="73">
        <f t="shared" si="3"/>
        <v>6125</v>
      </c>
      <c r="F32" s="41">
        <v>1736</v>
      </c>
      <c r="G32" s="52">
        <v>508</v>
      </c>
      <c r="H32" s="41">
        <f t="shared" si="4"/>
        <v>1228</v>
      </c>
      <c r="I32" s="41">
        <v>355</v>
      </c>
      <c r="J32" s="41">
        <v>16</v>
      </c>
      <c r="K32" s="41">
        <f t="shared" si="5"/>
        <v>339</v>
      </c>
      <c r="L32" s="41"/>
      <c r="M32" s="41"/>
      <c r="N32" s="41"/>
      <c r="O32" s="41">
        <v>2389</v>
      </c>
      <c r="P32" s="52">
        <v>46</v>
      </c>
      <c r="Q32" s="41">
        <f t="shared" si="6"/>
        <v>2343</v>
      </c>
      <c r="R32" s="41">
        <v>186</v>
      </c>
      <c r="S32" s="41">
        <v>155</v>
      </c>
      <c r="T32" s="41">
        <f t="shared" si="7"/>
        <v>31</v>
      </c>
      <c r="U32" s="41">
        <v>173</v>
      </c>
      <c r="V32" s="41">
        <v>81</v>
      </c>
      <c r="W32" s="41">
        <f t="shared" si="8"/>
        <v>92</v>
      </c>
      <c r="X32" s="41">
        <v>2565</v>
      </c>
      <c r="Y32" s="41">
        <v>473</v>
      </c>
      <c r="Z32" s="41">
        <f t="shared" si="9"/>
        <v>2092</v>
      </c>
      <c r="AA32" s="99">
        <v>1.2772998437950043</v>
      </c>
      <c r="AB32" s="99">
        <v>1.2795007202871229</v>
      </c>
      <c r="AC32" s="99">
        <v>1.3178801904879858</v>
      </c>
    </row>
    <row r="33" spans="2:29">
      <c r="B33" s="70" t="s">
        <v>138</v>
      </c>
      <c r="C33" s="73">
        <f t="shared" si="1"/>
        <v>6220</v>
      </c>
      <c r="D33" s="73">
        <f t="shared" si="2"/>
        <v>1212</v>
      </c>
      <c r="E33" s="73">
        <f t="shared" si="3"/>
        <v>5008</v>
      </c>
      <c r="F33" s="41">
        <v>1785</v>
      </c>
      <c r="G33" s="52">
        <v>406</v>
      </c>
      <c r="H33" s="41">
        <f t="shared" si="4"/>
        <v>1379</v>
      </c>
      <c r="I33" s="41">
        <v>319</v>
      </c>
      <c r="J33" s="41">
        <v>15</v>
      </c>
      <c r="K33" s="41">
        <f t="shared" si="5"/>
        <v>304</v>
      </c>
      <c r="L33" s="41"/>
      <c r="M33" s="41"/>
      <c r="N33" s="41"/>
      <c r="O33" s="41">
        <v>1763</v>
      </c>
      <c r="P33" s="52">
        <v>64</v>
      </c>
      <c r="Q33" s="41">
        <f t="shared" si="6"/>
        <v>1699</v>
      </c>
      <c r="R33" s="41">
        <v>143</v>
      </c>
      <c r="S33" s="41">
        <v>132</v>
      </c>
      <c r="T33" s="41">
        <f t="shared" si="7"/>
        <v>11</v>
      </c>
      <c r="U33" s="41">
        <v>146</v>
      </c>
      <c r="V33" s="41">
        <v>100</v>
      </c>
      <c r="W33" s="41">
        <f t="shared" si="8"/>
        <v>46</v>
      </c>
      <c r="X33" s="41">
        <v>2064</v>
      </c>
      <c r="Y33" s="41">
        <v>495</v>
      </c>
      <c r="Z33" s="41">
        <f t="shared" si="9"/>
        <v>1569</v>
      </c>
      <c r="AA33" s="99">
        <v>1.0730422782826752</v>
      </c>
      <c r="AB33" s="99">
        <v>1.0877022715538609</v>
      </c>
      <c r="AC33" s="99">
        <v>1.3685565072774017</v>
      </c>
    </row>
    <row r="34" spans="2:29">
      <c r="B34" s="70" t="s">
        <v>139</v>
      </c>
      <c r="C34" s="73">
        <f t="shared" si="1"/>
        <v>3413</v>
      </c>
      <c r="D34" s="73">
        <f t="shared" si="2"/>
        <v>534</v>
      </c>
      <c r="E34" s="73">
        <f t="shared" si="3"/>
        <v>2879</v>
      </c>
      <c r="F34" s="41">
        <v>1609</v>
      </c>
      <c r="G34" s="52">
        <v>210</v>
      </c>
      <c r="H34" s="41">
        <f t="shared" si="4"/>
        <v>1399</v>
      </c>
      <c r="I34" s="41">
        <v>138</v>
      </c>
      <c r="J34" s="41">
        <v>7</v>
      </c>
      <c r="K34" s="41">
        <f t="shared" si="5"/>
        <v>131</v>
      </c>
      <c r="L34" s="41"/>
      <c r="M34" s="41"/>
      <c r="N34" s="41"/>
      <c r="O34" s="41">
        <v>677</v>
      </c>
      <c r="P34" s="52">
        <v>22</v>
      </c>
      <c r="Q34" s="41">
        <f t="shared" si="6"/>
        <v>655</v>
      </c>
      <c r="R34" s="41">
        <v>139</v>
      </c>
      <c r="S34" s="41">
        <v>63</v>
      </c>
      <c r="T34" s="41">
        <f t="shared" si="7"/>
        <v>76</v>
      </c>
      <c r="U34" s="41">
        <v>89</v>
      </c>
      <c r="V34" s="41">
        <v>49</v>
      </c>
      <c r="W34" s="41">
        <f t="shared" si="8"/>
        <v>40</v>
      </c>
      <c r="X34" s="41">
        <v>761</v>
      </c>
      <c r="Y34" s="41">
        <v>183</v>
      </c>
      <c r="Z34" s="41">
        <f t="shared" si="9"/>
        <v>578</v>
      </c>
      <c r="AA34" s="99">
        <v>0.58879313436957725</v>
      </c>
      <c r="AB34" s="99">
        <v>0.62743467883399395</v>
      </c>
      <c r="AC34" s="99">
        <v>1.4221173399818281</v>
      </c>
    </row>
    <row r="35" spans="2:29">
      <c r="B35" s="70" t="s">
        <v>140</v>
      </c>
      <c r="C35" s="73">
        <f t="shared" si="1"/>
        <v>7065</v>
      </c>
      <c r="D35" s="73">
        <f t="shared" si="2"/>
        <v>1015</v>
      </c>
      <c r="E35" s="73">
        <f t="shared" si="3"/>
        <v>6050</v>
      </c>
      <c r="F35" s="41">
        <v>2925</v>
      </c>
      <c r="G35" s="52">
        <v>354</v>
      </c>
      <c r="H35" s="41">
        <f t="shared" si="4"/>
        <v>2571</v>
      </c>
      <c r="I35" s="41">
        <v>258</v>
      </c>
      <c r="J35" s="41">
        <v>9</v>
      </c>
      <c r="K35" s="41">
        <f t="shared" si="5"/>
        <v>249</v>
      </c>
      <c r="L35" s="41"/>
      <c r="M35" s="41"/>
      <c r="N35" s="41"/>
      <c r="O35" s="41">
        <v>1537</v>
      </c>
      <c r="P35" s="52">
        <v>42</v>
      </c>
      <c r="Q35" s="41">
        <f t="shared" si="6"/>
        <v>1495</v>
      </c>
      <c r="R35" s="41">
        <v>306</v>
      </c>
      <c r="S35" s="41">
        <v>130</v>
      </c>
      <c r="T35" s="41">
        <f t="shared" si="7"/>
        <v>176</v>
      </c>
      <c r="U35" s="41">
        <v>144</v>
      </c>
      <c r="V35" s="41">
        <v>89</v>
      </c>
      <c r="W35" s="41">
        <f t="shared" si="8"/>
        <v>55</v>
      </c>
      <c r="X35" s="41">
        <v>1895</v>
      </c>
      <c r="Y35" s="41">
        <v>391</v>
      </c>
      <c r="Z35" s="41">
        <f t="shared" si="9"/>
        <v>1504</v>
      </c>
      <c r="AA35" s="99">
        <v>1.2188173144802412</v>
      </c>
      <c r="AB35" s="99">
        <v>1.1890033546120315</v>
      </c>
      <c r="AC35" s="99">
        <v>1.4786238967611083</v>
      </c>
    </row>
    <row r="36" spans="2:29">
      <c r="B36" s="70" t="s">
        <v>141</v>
      </c>
      <c r="C36" s="73">
        <f t="shared" si="1"/>
        <v>8866</v>
      </c>
      <c r="D36" s="73">
        <f t="shared" si="2"/>
        <v>1806</v>
      </c>
      <c r="E36" s="73">
        <f t="shared" si="3"/>
        <v>7060</v>
      </c>
      <c r="F36" s="41">
        <v>3408</v>
      </c>
      <c r="G36" s="52">
        <v>661</v>
      </c>
      <c r="H36" s="41">
        <f t="shared" si="4"/>
        <v>2747</v>
      </c>
      <c r="I36" s="41">
        <v>435</v>
      </c>
      <c r="J36" s="41">
        <v>72</v>
      </c>
      <c r="K36" s="41">
        <f t="shared" si="5"/>
        <v>363</v>
      </c>
      <c r="L36" s="41"/>
      <c r="M36" s="41"/>
      <c r="N36" s="41"/>
      <c r="O36" s="41">
        <v>1939</v>
      </c>
      <c r="P36" s="52">
        <v>68</v>
      </c>
      <c r="Q36" s="41">
        <f t="shared" si="6"/>
        <v>1871</v>
      </c>
      <c r="R36" s="41">
        <v>288</v>
      </c>
      <c r="S36" s="41">
        <v>207</v>
      </c>
      <c r="T36" s="41">
        <f t="shared" si="7"/>
        <v>81</v>
      </c>
      <c r="U36" s="41">
        <v>159</v>
      </c>
      <c r="V36" s="41">
        <v>114</v>
      </c>
      <c r="W36" s="41">
        <f t="shared" si="8"/>
        <v>45</v>
      </c>
      <c r="X36" s="41">
        <v>2637</v>
      </c>
      <c r="Y36" s="41">
        <v>684</v>
      </c>
      <c r="Z36" s="41">
        <f t="shared" si="9"/>
        <v>1953</v>
      </c>
      <c r="AA36" s="99">
        <v>1.5295165336421541</v>
      </c>
      <c r="AB36" s="99">
        <v>1.4335786397275809</v>
      </c>
      <c r="AC36" s="99">
        <v>1.5380809430658189</v>
      </c>
    </row>
    <row r="37" spans="2:29">
      <c r="B37" s="70" t="s">
        <v>142</v>
      </c>
      <c r="C37" s="73">
        <f t="shared" si="1"/>
        <v>9707</v>
      </c>
      <c r="D37" s="73">
        <f t="shared" si="2"/>
        <v>2450</v>
      </c>
      <c r="E37" s="73">
        <f t="shared" si="3"/>
        <v>7257</v>
      </c>
      <c r="F37" s="41">
        <v>4259</v>
      </c>
      <c r="G37" s="52">
        <v>822</v>
      </c>
      <c r="H37" s="41">
        <f t="shared" si="4"/>
        <v>3437</v>
      </c>
      <c r="I37" s="41">
        <v>422</v>
      </c>
      <c r="J37" s="41">
        <v>77</v>
      </c>
      <c r="K37" s="41">
        <f t="shared" si="5"/>
        <v>345</v>
      </c>
      <c r="L37" s="41"/>
      <c r="M37" s="41"/>
      <c r="N37" s="41"/>
      <c r="O37" s="41">
        <v>1888</v>
      </c>
      <c r="P37" s="52">
        <v>504</v>
      </c>
      <c r="Q37" s="41">
        <f t="shared" si="6"/>
        <v>1384</v>
      </c>
      <c r="R37" s="41">
        <v>382</v>
      </c>
      <c r="S37" s="41">
        <v>160</v>
      </c>
      <c r="T37" s="41">
        <f t="shared" si="7"/>
        <v>222</v>
      </c>
      <c r="U37" s="41">
        <v>149</v>
      </c>
      <c r="V37" s="41">
        <v>108</v>
      </c>
      <c r="W37" s="41">
        <f t="shared" si="8"/>
        <v>41</v>
      </c>
      <c r="X37" s="41">
        <v>2607</v>
      </c>
      <c r="Y37" s="41">
        <v>779</v>
      </c>
      <c r="Z37" s="41">
        <f t="shared" si="9"/>
        <v>1828</v>
      </c>
      <c r="AA37" s="99">
        <v>1.6746015104967731</v>
      </c>
      <c r="AB37" s="99">
        <v>1.5518903418358814</v>
      </c>
      <c r="AC37" s="99">
        <v>1.6004707508762708</v>
      </c>
    </row>
    <row r="38" spans="2:29">
      <c r="B38" s="70" t="s">
        <v>143</v>
      </c>
      <c r="C38" s="73">
        <f t="shared" si="1"/>
        <v>10060</v>
      </c>
      <c r="D38" s="73">
        <f t="shared" si="2"/>
        <v>1424</v>
      </c>
      <c r="E38" s="73">
        <f t="shared" si="3"/>
        <v>8636</v>
      </c>
      <c r="F38" s="41">
        <v>4615</v>
      </c>
      <c r="G38" s="52">
        <v>531</v>
      </c>
      <c r="H38" s="41">
        <f t="shared" si="4"/>
        <v>4084</v>
      </c>
      <c r="I38" s="41">
        <v>435</v>
      </c>
      <c r="J38" s="41">
        <v>60</v>
      </c>
      <c r="K38" s="41">
        <f t="shared" si="5"/>
        <v>375</v>
      </c>
      <c r="L38" s="41"/>
      <c r="M38" s="41"/>
      <c r="N38" s="41"/>
      <c r="O38" s="41">
        <v>1969</v>
      </c>
      <c r="P38" s="52">
        <v>54</v>
      </c>
      <c r="Q38" s="41">
        <f t="shared" si="6"/>
        <v>1915</v>
      </c>
      <c r="R38" s="41">
        <v>385</v>
      </c>
      <c r="S38" s="41">
        <v>162</v>
      </c>
      <c r="T38" s="41">
        <f t="shared" si="7"/>
        <v>223</v>
      </c>
      <c r="U38" s="41">
        <v>170</v>
      </c>
      <c r="V38" s="41">
        <v>112</v>
      </c>
      <c r="W38" s="41">
        <f t="shared" si="8"/>
        <v>58</v>
      </c>
      <c r="X38" s="41">
        <v>2486</v>
      </c>
      <c r="Y38" s="41">
        <v>505</v>
      </c>
      <c r="Z38" s="41">
        <f t="shared" si="9"/>
        <v>1981</v>
      </c>
      <c r="AA38" s="99">
        <v>1.7354992475118509</v>
      </c>
      <c r="AB38" s="99">
        <v>1.6850952186034183</v>
      </c>
      <c r="AC38" s="99">
        <v>1.6657654643833353</v>
      </c>
    </row>
    <row r="39" spans="2:29">
      <c r="B39" s="70" t="s">
        <v>144</v>
      </c>
      <c r="C39" s="73">
        <f t="shared" si="1"/>
        <v>10932</v>
      </c>
      <c r="D39" s="73">
        <f t="shared" si="2"/>
        <v>1750</v>
      </c>
      <c r="E39" s="73">
        <f t="shared" si="3"/>
        <v>9182</v>
      </c>
      <c r="F39" s="41">
        <v>5189</v>
      </c>
      <c r="G39" s="52">
        <v>729</v>
      </c>
      <c r="H39" s="41">
        <f t="shared" si="4"/>
        <v>4460</v>
      </c>
      <c r="I39" s="41">
        <v>409</v>
      </c>
      <c r="J39" s="41">
        <v>43</v>
      </c>
      <c r="K39" s="41">
        <f t="shared" si="5"/>
        <v>366</v>
      </c>
      <c r="L39" s="41"/>
      <c r="M39" s="41"/>
      <c r="N39" s="41"/>
      <c r="O39" s="41">
        <v>2103</v>
      </c>
      <c r="P39" s="52">
        <v>46</v>
      </c>
      <c r="Q39" s="41">
        <f t="shared" si="6"/>
        <v>2057</v>
      </c>
      <c r="R39" s="41">
        <v>430</v>
      </c>
      <c r="S39" s="41">
        <v>200</v>
      </c>
      <c r="T39" s="41">
        <f t="shared" si="7"/>
        <v>230</v>
      </c>
      <c r="U39" s="41">
        <v>166</v>
      </c>
      <c r="V39" s="41">
        <v>126</v>
      </c>
      <c r="W39" s="41">
        <f t="shared" si="8"/>
        <v>40</v>
      </c>
      <c r="X39" s="41">
        <v>2635</v>
      </c>
      <c r="Y39" s="41">
        <v>606</v>
      </c>
      <c r="Z39" s="41">
        <f t="shared" si="9"/>
        <v>2029</v>
      </c>
      <c r="AA39" s="99">
        <v>1.8859321842743095</v>
      </c>
      <c r="AB39" s="99">
        <v>1.8024517356203569</v>
      </c>
      <c r="AC39" s="99">
        <v>1.7339307465387721</v>
      </c>
    </row>
    <row r="40" spans="2:29">
      <c r="B40" s="70" t="s">
        <v>145</v>
      </c>
      <c r="C40" s="73">
        <f t="shared" si="1"/>
        <v>11970</v>
      </c>
      <c r="D40" s="73">
        <f t="shared" si="2"/>
        <v>1716</v>
      </c>
      <c r="E40" s="73">
        <f t="shared" si="3"/>
        <v>10254</v>
      </c>
      <c r="F40" s="41">
        <v>5087</v>
      </c>
      <c r="G40" s="52">
        <v>669</v>
      </c>
      <c r="H40" s="41">
        <f t="shared" si="4"/>
        <v>4418</v>
      </c>
      <c r="I40" s="41">
        <v>465</v>
      </c>
      <c r="J40" s="41">
        <v>16</v>
      </c>
      <c r="K40" s="41">
        <f t="shared" si="5"/>
        <v>449</v>
      </c>
      <c r="L40" s="41"/>
      <c r="M40" s="41"/>
      <c r="N40" s="41"/>
      <c r="O40" s="41">
        <v>2742</v>
      </c>
      <c r="P40" s="52">
        <v>73</v>
      </c>
      <c r="Q40" s="41">
        <f t="shared" si="6"/>
        <v>2669</v>
      </c>
      <c r="R40" s="41">
        <v>408</v>
      </c>
      <c r="S40" s="41">
        <v>194</v>
      </c>
      <c r="T40" s="41">
        <f t="shared" si="7"/>
        <v>214</v>
      </c>
      <c r="U40" s="41">
        <v>209</v>
      </c>
      <c r="V40" s="41">
        <v>138</v>
      </c>
      <c r="W40" s="41">
        <f t="shared" si="8"/>
        <v>71</v>
      </c>
      <c r="X40" s="41">
        <v>3059</v>
      </c>
      <c r="Y40" s="41">
        <v>626</v>
      </c>
      <c r="Z40" s="41">
        <f t="shared" si="9"/>
        <v>2433</v>
      </c>
      <c r="AA40" s="99">
        <v>2.0650025837690711</v>
      </c>
      <c r="AB40" s="99">
        <v>2.0662605718264015</v>
      </c>
      <c r="AC40" s="99">
        <v>1.8049302283012878</v>
      </c>
    </row>
    <row r="41" spans="2:29">
      <c r="B41" s="70" t="s">
        <v>146</v>
      </c>
      <c r="C41" s="73">
        <f t="shared" si="1"/>
        <v>10017</v>
      </c>
      <c r="D41" s="73">
        <f t="shared" si="2"/>
        <v>1434</v>
      </c>
      <c r="E41" s="73">
        <f t="shared" si="3"/>
        <v>8583</v>
      </c>
      <c r="F41" s="41">
        <v>4911</v>
      </c>
      <c r="G41" s="52">
        <v>575</v>
      </c>
      <c r="H41" s="41">
        <f t="shared" si="4"/>
        <v>4336</v>
      </c>
      <c r="I41" s="41">
        <v>384</v>
      </c>
      <c r="J41" s="41">
        <v>30</v>
      </c>
      <c r="K41" s="41">
        <f t="shared" si="5"/>
        <v>354</v>
      </c>
      <c r="L41" s="41"/>
      <c r="M41" s="41"/>
      <c r="N41" s="41"/>
      <c r="O41" s="41">
        <v>1858</v>
      </c>
      <c r="P41" s="52">
        <v>37</v>
      </c>
      <c r="Q41" s="41">
        <f t="shared" si="6"/>
        <v>1821</v>
      </c>
      <c r="R41" s="41">
        <v>333</v>
      </c>
      <c r="S41" s="41">
        <v>113</v>
      </c>
      <c r="T41" s="41">
        <f t="shared" si="7"/>
        <v>220</v>
      </c>
      <c r="U41" s="41">
        <v>180</v>
      </c>
      <c r="V41" s="41">
        <v>104</v>
      </c>
      <c r="W41" s="41">
        <f t="shared" si="8"/>
        <v>76</v>
      </c>
      <c r="X41" s="41">
        <v>2351</v>
      </c>
      <c r="Y41" s="41">
        <v>575</v>
      </c>
      <c r="Z41" s="41">
        <f t="shared" si="9"/>
        <v>1776</v>
      </c>
      <c r="AA41" s="99">
        <v>1.72808110957517</v>
      </c>
      <c r="AB41" s="99">
        <v>1.4447496169636216</v>
      </c>
      <c r="AC41" s="99">
        <v>1.8787286896925963</v>
      </c>
    </row>
    <row r="42" spans="2:29">
      <c r="B42" s="70" t="s">
        <v>147</v>
      </c>
      <c r="C42" s="73">
        <f t="shared" si="1"/>
        <v>9196</v>
      </c>
      <c r="D42" s="73">
        <f t="shared" si="2"/>
        <v>1316</v>
      </c>
      <c r="E42" s="73">
        <f t="shared" si="3"/>
        <v>7880</v>
      </c>
      <c r="F42" s="41">
        <v>3758</v>
      </c>
      <c r="G42" s="52">
        <v>484</v>
      </c>
      <c r="H42" s="41">
        <f t="shared" si="4"/>
        <v>3274</v>
      </c>
      <c r="I42" s="41">
        <v>344</v>
      </c>
      <c r="J42" s="41">
        <v>43</v>
      </c>
      <c r="K42" s="41">
        <f t="shared" si="5"/>
        <v>301</v>
      </c>
      <c r="L42" s="41"/>
      <c r="M42" s="41"/>
      <c r="N42" s="41"/>
      <c r="O42" s="41">
        <v>2170</v>
      </c>
      <c r="P42" s="52">
        <v>63</v>
      </c>
      <c r="Q42" s="41">
        <f t="shared" si="6"/>
        <v>2107</v>
      </c>
      <c r="R42" s="41">
        <v>305</v>
      </c>
      <c r="S42" s="41">
        <v>104</v>
      </c>
      <c r="T42" s="41">
        <f t="shared" si="7"/>
        <v>201</v>
      </c>
      <c r="U42" s="41">
        <v>152</v>
      </c>
      <c r="V42" s="41">
        <v>67</v>
      </c>
      <c r="W42" s="41">
        <f t="shared" si="8"/>
        <v>85</v>
      </c>
      <c r="X42" s="41">
        <v>2467</v>
      </c>
      <c r="Y42" s="41">
        <v>555</v>
      </c>
      <c r="Z42" s="41">
        <f t="shared" si="9"/>
        <v>1912</v>
      </c>
      <c r="AA42" s="99">
        <v>1.5864464294352862</v>
      </c>
      <c r="AB42" s="99">
        <v>1.8852603594135888</v>
      </c>
      <c r="AC42" s="99">
        <v>1.9553049210691844</v>
      </c>
    </row>
    <row r="43" spans="2:29">
      <c r="B43" s="70" t="s">
        <v>148</v>
      </c>
      <c r="C43" s="73">
        <f t="shared" si="1"/>
        <v>7939</v>
      </c>
      <c r="D43" s="73">
        <f t="shared" si="2"/>
        <v>1361</v>
      </c>
      <c r="E43" s="73">
        <f t="shared" si="3"/>
        <v>6578</v>
      </c>
      <c r="F43" s="41">
        <v>4157</v>
      </c>
      <c r="G43" s="52">
        <v>608</v>
      </c>
      <c r="H43" s="41">
        <f t="shared" si="4"/>
        <v>3549</v>
      </c>
      <c r="I43" s="41">
        <v>242</v>
      </c>
      <c r="J43" s="41">
        <v>25</v>
      </c>
      <c r="K43" s="41">
        <f t="shared" si="5"/>
        <v>217</v>
      </c>
      <c r="L43" s="41"/>
      <c r="M43" s="41"/>
      <c r="N43" s="41"/>
      <c r="O43" s="41">
        <v>1696</v>
      </c>
      <c r="P43" s="52">
        <v>72</v>
      </c>
      <c r="Q43" s="41">
        <f t="shared" si="6"/>
        <v>1624</v>
      </c>
      <c r="R43" s="41">
        <v>222</v>
      </c>
      <c r="S43" s="41">
        <v>154</v>
      </c>
      <c r="T43" s="41">
        <f t="shared" si="7"/>
        <v>68</v>
      </c>
      <c r="U43" s="41">
        <v>81</v>
      </c>
      <c r="V43" s="41">
        <v>54</v>
      </c>
      <c r="W43" s="41">
        <f t="shared" si="8"/>
        <v>27</v>
      </c>
      <c r="X43" s="41">
        <v>1541</v>
      </c>
      <c r="Y43" s="41">
        <v>448</v>
      </c>
      <c r="Z43" s="41">
        <f t="shared" si="9"/>
        <v>1093</v>
      </c>
      <c r="AA43" s="99">
        <v>1.3695952809141734</v>
      </c>
      <c r="AB43" s="99">
        <v>1.6938916568648399</v>
      </c>
      <c r="AC43" s="99">
        <v>2.0346046822973811</v>
      </c>
    </row>
    <row r="44" spans="2:29">
      <c r="B44" s="70" t="s">
        <v>149</v>
      </c>
      <c r="C44" s="73">
        <f t="shared" si="1"/>
        <v>16508</v>
      </c>
      <c r="D44" s="73">
        <f t="shared" si="2"/>
        <v>2478</v>
      </c>
      <c r="E44" s="73">
        <f t="shared" si="3"/>
        <v>14030</v>
      </c>
      <c r="F44" s="41">
        <v>5043</v>
      </c>
      <c r="G44" s="52">
        <v>824</v>
      </c>
      <c r="H44" s="41">
        <f t="shared" si="4"/>
        <v>4219</v>
      </c>
      <c r="I44" s="41">
        <v>436</v>
      </c>
      <c r="J44" s="41">
        <v>39</v>
      </c>
      <c r="K44" s="41">
        <f t="shared" si="5"/>
        <v>397</v>
      </c>
      <c r="L44" s="41"/>
      <c r="M44" s="41"/>
      <c r="N44" s="41"/>
      <c r="O44" s="41">
        <v>2462</v>
      </c>
      <c r="P44" s="52">
        <v>51</v>
      </c>
      <c r="Q44" s="41">
        <f t="shared" si="6"/>
        <v>2411</v>
      </c>
      <c r="R44" s="41">
        <v>339</v>
      </c>
      <c r="S44" s="41">
        <v>167</v>
      </c>
      <c r="T44" s="41">
        <f t="shared" si="7"/>
        <v>172</v>
      </c>
      <c r="U44" s="41">
        <v>198</v>
      </c>
      <c r="V44" s="41">
        <v>97</v>
      </c>
      <c r="W44" s="41">
        <f t="shared" si="8"/>
        <v>101</v>
      </c>
      <c r="X44" s="41">
        <v>8030</v>
      </c>
      <c r="Y44" s="41">
        <v>1300</v>
      </c>
      <c r="Z44" s="41">
        <f t="shared" si="9"/>
        <v>6730</v>
      </c>
      <c r="AA44" s="99">
        <v>2.8478749083425083</v>
      </c>
      <c r="AB44" s="99">
        <v>2.8437209210662053</v>
      </c>
      <c r="AC44" s="99">
        <v>2.1165650938779237</v>
      </c>
    </row>
    <row r="45" spans="2:29">
      <c r="B45" s="70" t="s">
        <v>150</v>
      </c>
      <c r="C45" s="73">
        <f t="shared" si="1"/>
        <v>15700</v>
      </c>
      <c r="D45" s="73">
        <f t="shared" si="2"/>
        <v>2502</v>
      </c>
      <c r="E45" s="73">
        <f t="shared" si="3"/>
        <v>13198</v>
      </c>
      <c r="F45" s="41">
        <v>6418</v>
      </c>
      <c r="G45" s="52">
        <v>966</v>
      </c>
      <c r="H45" s="41">
        <f t="shared" si="4"/>
        <v>5452</v>
      </c>
      <c r="I45" s="41">
        <v>467</v>
      </c>
      <c r="J45" s="41">
        <v>70</v>
      </c>
      <c r="K45" s="41">
        <f t="shared" si="5"/>
        <v>397</v>
      </c>
      <c r="L45" s="41"/>
      <c r="M45" s="41"/>
      <c r="N45" s="41"/>
      <c r="O45" s="41">
        <v>2196</v>
      </c>
      <c r="P45" s="52">
        <v>82</v>
      </c>
      <c r="Q45" s="41">
        <f t="shared" si="6"/>
        <v>2114</v>
      </c>
      <c r="R45" s="41">
        <v>495</v>
      </c>
      <c r="S45" s="41">
        <v>194</v>
      </c>
      <c r="T45" s="41">
        <f t="shared" si="7"/>
        <v>301</v>
      </c>
      <c r="U45" s="41">
        <v>237</v>
      </c>
      <c r="V45" s="41">
        <v>115</v>
      </c>
      <c r="W45" s="41">
        <f t="shared" si="8"/>
        <v>122</v>
      </c>
      <c r="X45" s="41">
        <v>5887</v>
      </c>
      <c r="Y45" s="41">
        <v>1075</v>
      </c>
      <c r="Z45" s="41">
        <f t="shared" si="9"/>
        <v>4812</v>
      </c>
      <c r="AA45" s="99">
        <v>2.7084829210672026</v>
      </c>
      <c r="AB45" s="99">
        <v>2.8434994177477035</v>
      </c>
      <c r="AC45" s="99">
        <v>2.2010962237330887</v>
      </c>
    </row>
    <row r="46" spans="2:29">
      <c r="B46" s="70" t="s">
        <v>151</v>
      </c>
      <c r="C46" s="73">
        <f t="shared" si="1"/>
        <v>19571</v>
      </c>
      <c r="D46" s="73">
        <f t="shared" si="2"/>
        <v>3311</v>
      </c>
      <c r="E46" s="73">
        <f t="shared" si="3"/>
        <v>16260</v>
      </c>
      <c r="F46" s="41">
        <v>6709</v>
      </c>
      <c r="G46" s="52">
        <v>1033</v>
      </c>
      <c r="H46" s="41">
        <f t="shared" si="4"/>
        <v>5676</v>
      </c>
      <c r="I46" s="41">
        <v>468</v>
      </c>
      <c r="J46" s="41">
        <v>51</v>
      </c>
      <c r="K46" s="41">
        <f t="shared" si="5"/>
        <v>417</v>
      </c>
      <c r="L46" s="41"/>
      <c r="M46" s="41"/>
      <c r="N46" s="41"/>
      <c r="O46" s="41">
        <v>2479</v>
      </c>
      <c r="P46" s="52">
        <v>75</v>
      </c>
      <c r="Q46" s="41">
        <f t="shared" si="6"/>
        <v>2404</v>
      </c>
      <c r="R46" s="41">
        <v>728</v>
      </c>
      <c r="S46" s="41">
        <v>183</v>
      </c>
      <c r="T46" s="41">
        <f t="shared" si="7"/>
        <v>545</v>
      </c>
      <c r="U46" s="41">
        <v>244</v>
      </c>
      <c r="V46" s="41">
        <v>117</v>
      </c>
      <c r="W46" s="41">
        <f t="shared" si="8"/>
        <v>127</v>
      </c>
      <c r="X46" s="41">
        <v>8943</v>
      </c>
      <c r="Y46" s="41">
        <v>1852</v>
      </c>
      <c r="Z46" s="41">
        <f t="shared" si="9"/>
        <v>7091</v>
      </c>
      <c r="AA46" s="99">
        <v>3.3762878502042182</v>
      </c>
      <c r="AB46" s="99">
        <v>3.6206942536120037</v>
      </c>
      <c r="AC46" s="99">
        <v>2.2881529422779261</v>
      </c>
    </row>
    <row r="47" spans="2:29">
      <c r="B47" s="70" t="s">
        <v>152</v>
      </c>
      <c r="C47" s="73">
        <f t="shared" si="1"/>
        <v>19968</v>
      </c>
      <c r="D47" s="73">
        <f t="shared" si="2"/>
        <v>2587</v>
      </c>
      <c r="E47" s="73">
        <f t="shared" si="3"/>
        <v>17381</v>
      </c>
      <c r="F47" s="41">
        <v>5964</v>
      </c>
      <c r="G47" s="52">
        <v>1042</v>
      </c>
      <c r="H47" s="41">
        <f t="shared" si="4"/>
        <v>4922</v>
      </c>
      <c r="I47" s="41">
        <v>467</v>
      </c>
      <c r="J47" s="41">
        <v>32</v>
      </c>
      <c r="K47" s="41">
        <f t="shared" si="5"/>
        <v>435</v>
      </c>
      <c r="L47" s="41"/>
      <c r="M47" s="41"/>
      <c r="N47" s="41"/>
      <c r="O47" s="41">
        <v>2739</v>
      </c>
      <c r="P47" s="52">
        <v>79</v>
      </c>
      <c r="Q47" s="41">
        <f t="shared" si="6"/>
        <v>2660</v>
      </c>
      <c r="R47" s="41">
        <v>675</v>
      </c>
      <c r="S47" s="41">
        <v>265</v>
      </c>
      <c r="T47" s="41">
        <f t="shared" si="7"/>
        <v>410</v>
      </c>
      <c r="U47" s="41">
        <v>293</v>
      </c>
      <c r="V47" s="41">
        <v>124</v>
      </c>
      <c r="W47" s="41">
        <f t="shared" si="8"/>
        <v>169</v>
      </c>
      <c r="X47" s="41">
        <v>9830</v>
      </c>
      <c r="Y47" s="41">
        <v>1045</v>
      </c>
      <c r="Z47" s="41">
        <f t="shared" si="9"/>
        <v>8785</v>
      </c>
      <c r="AA47" s="99">
        <v>3.4447762399917137</v>
      </c>
      <c r="AB47" s="99">
        <v>3.375456267536411</v>
      </c>
      <c r="AC47" s="99">
        <v>2.3777290372642654</v>
      </c>
    </row>
    <row r="48" spans="2:29">
      <c r="B48" s="70" t="s">
        <v>153</v>
      </c>
      <c r="C48" s="73">
        <f t="shared" si="1"/>
        <v>19855</v>
      </c>
      <c r="D48" s="73">
        <f t="shared" si="2"/>
        <v>3230</v>
      </c>
      <c r="E48" s="73">
        <f t="shared" si="3"/>
        <v>16625</v>
      </c>
      <c r="F48" s="41">
        <v>7159</v>
      </c>
      <c r="G48" s="52">
        <v>1271</v>
      </c>
      <c r="H48" s="41">
        <f t="shared" si="4"/>
        <v>5888</v>
      </c>
      <c r="I48" s="41">
        <v>659</v>
      </c>
      <c r="J48" s="41">
        <v>33</v>
      </c>
      <c r="K48" s="41">
        <f t="shared" si="5"/>
        <v>626</v>
      </c>
      <c r="L48" s="41"/>
      <c r="M48" s="41"/>
      <c r="N48" s="41"/>
      <c r="O48" s="41">
        <v>2677</v>
      </c>
      <c r="P48" s="52">
        <v>57</v>
      </c>
      <c r="Q48" s="41">
        <f t="shared" si="6"/>
        <v>2620</v>
      </c>
      <c r="R48" s="41">
        <v>1222</v>
      </c>
      <c r="S48" s="41">
        <v>346</v>
      </c>
      <c r="T48" s="41">
        <f t="shared" si="7"/>
        <v>876</v>
      </c>
      <c r="U48" s="41">
        <v>316</v>
      </c>
      <c r="V48" s="41">
        <v>185</v>
      </c>
      <c r="W48" s="41">
        <f t="shared" si="8"/>
        <v>131</v>
      </c>
      <c r="X48" s="41">
        <v>7822</v>
      </c>
      <c r="Y48" s="41">
        <v>1338</v>
      </c>
      <c r="Z48" s="41">
        <f t="shared" si="9"/>
        <v>6484</v>
      </c>
      <c r="AA48" s="99">
        <v>3.4252820635534591</v>
      </c>
      <c r="AB48" s="99">
        <v>3.242623310198737</v>
      </c>
      <c r="AC48" s="99">
        <v>2.469903583736663</v>
      </c>
    </row>
    <row r="49" spans="2:29">
      <c r="B49" s="70" t="s">
        <v>154</v>
      </c>
      <c r="C49" s="73">
        <f t="shared" si="1"/>
        <v>15868</v>
      </c>
      <c r="D49" s="73">
        <f t="shared" si="2"/>
        <v>3382</v>
      </c>
      <c r="E49" s="73">
        <f t="shared" si="3"/>
        <v>12486</v>
      </c>
      <c r="F49" s="41">
        <v>5993</v>
      </c>
      <c r="G49" s="52">
        <v>918</v>
      </c>
      <c r="H49" s="41">
        <f t="shared" si="4"/>
        <v>5075</v>
      </c>
      <c r="I49" s="41">
        <v>562</v>
      </c>
      <c r="J49" s="41">
        <v>55</v>
      </c>
      <c r="K49" s="41">
        <f t="shared" si="5"/>
        <v>507</v>
      </c>
      <c r="L49" s="41"/>
      <c r="M49" s="41"/>
      <c r="N49" s="41"/>
      <c r="O49" s="41">
        <v>2211</v>
      </c>
      <c r="P49" s="52">
        <v>44</v>
      </c>
      <c r="Q49" s="41">
        <f t="shared" si="6"/>
        <v>2167</v>
      </c>
      <c r="R49" s="41">
        <v>769</v>
      </c>
      <c r="S49" s="41">
        <v>178</v>
      </c>
      <c r="T49" s="41">
        <f t="shared" si="7"/>
        <v>591</v>
      </c>
      <c r="U49" s="41">
        <v>270</v>
      </c>
      <c r="V49" s="41">
        <v>170</v>
      </c>
      <c r="W49" s="41">
        <f t="shared" si="8"/>
        <v>100</v>
      </c>
      <c r="X49" s="41">
        <v>6063</v>
      </c>
      <c r="Y49" s="41">
        <v>2017</v>
      </c>
      <c r="Z49" s="41">
        <f t="shared" si="9"/>
        <v>4046</v>
      </c>
      <c r="AA49" s="99">
        <v>2.737465413470979</v>
      </c>
      <c r="AB49" s="99">
        <v>2.4674243846744028</v>
      </c>
      <c r="AC49" s="99">
        <v>2.5648181841339914</v>
      </c>
    </row>
    <row r="50" spans="2:29">
      <c r="B50" s="70" t="s">
        <v>155</v>
      </c>
      <c r="C50" s="73">
        <f t="shared" si="1"/>
        <v>15984</v>
      </c>
      <c r="D50" s="73">
        <f t="shared" si="2"/>
        <v>2406</v>
      </c>
      <c r="E50" s="73">
        <f t="shared" si="3"/>
        <v>13578</v>
      </c>
      <c r="F50" s="41">
        <v>4793</v>
      </c>
      <c r="G50" s="52">
        <v>577</v>
      </c>
      <c r="H50" s="41">
        <f t="shared" si="4"/>
        <v>4216</v>
      </c>
      <c r="I50" s="41">
        <v>536</v>
      </c>
      <c r="J50" s="41">
        <v>44</v>
      </c>
      <c r="K50" s="41">
        <f t="shared" si="5"/>
        <v>492</v>
      </c>
      <c r="L50" s="41"/>
      <c r="M50" s="41"/>
      <c r="N50" s="41"/>
      <c r="O50" s="41">
        <v>2601</v>
      </c>
      <c r="P50" s="52">
        <v>75</v>
      </c>
      <c r="Q50" s="41">
        <f t="shared" si="6"/>
        <v>2526</v>
      </c>
      <c r="R50" s="41">
        <v>1205</v>
      </c>
      <c r="S50" s="41">
        <v>182</v>
      </c>
      <c r="T50" s="41">
        <f t="shared" si="7"/>
        <v>1023</v>
      </c>
      <c r="U50" s="41">
        <v>320</v>
      </c>
      <c r="V50" s="41">
        <v>147</v>
      </c>
      <c r="W50" s="41">
        <f t="shared" si="8"/>
        <v>173</v>
      </c>
      <c r="X50" s="41">
        <v>6529</v>
      </c>
      <c r="Y50" s="41">
        <v>1381</v>
      </c>
      <c r="Z50" s="41">
        <f t="shared" si="9"/>
        <v>5148</v>
      </c>
      <c r="AA50" s="99">
        <v>2.7574771344164439</v>
      </c>
      <c r="AB50" s="99">
        <v>2.6355054360874899</v>
      </c>
      <c r="AC50" s="99">
        <v>2.6626616087611632</v>
      </c>
    </row>
    <row r="51" spans="2:29">
      <c r="B51" s="70" t="s">
        <v>156</v>
      </c>
      <c r="C51" s="73">
        <f t="shared" si="1"/>
        <v>17720</v>
      </c>
      <c r="D51" s="73">
        <f t="shared" si="2"/>
        <v>2972</v>
      </c>
      <c r="E51" s="73">
        <f t="shared" si="3"/>
        <v>14748</v>
      </c>
      <c r="F51" s="41">
        <v>4496</v>
      </c>
      <c r="G51" s="52">
        <v>986</v>
      </c>
      <c r="H51" s="41">
        <f t="shared" si="4"/>
        <v>3510</v>
      </c>
      <c r="I51" s="41">
        <v>520</v>
      </c>
      <c r="J51" s="41">
        <v>46</v>
      </c>
      <c r="K51" s="41">
        <f t="shared" si="5"/>
        <v>474</v>
      </c>
      <c r="L51" s="41"/>
      <c r="M51" s="41"/>
      <c r="N51" s="41"/>
      <c r="O51" s="41">
        <v>1888</v>
      </c>
      <c r="P51" s="52">
        <v>99</v>
      </c>
      <c r="Q51" s="41">
        <f t="shared" si="6"/>
        <v>1789</v>
      </c>
      <c r="R51" s="41">
        <v>112</v>
      </c>
      <c r="S51" s="41">
        <v>118</v>
      </c>
      <c r="T51" s="41">
        <f t="shared" si="7"/>
        <v>-6</v>
      </c>
      <c r="U51" s="41">
        <v>272</v>
      </c>
      <c r="V51" s="41">
        <v>147</v>
      </c>
      <c r="W51" s="41">
        <f t="shared" si="8"/>
        <v>125</v>
      </c>
      <c r="X51" s="41">
        <v>10432</v>
      </c>
      <c r="Y51" s="41">
        <v>1576</v>
      </c>
      <c r="Z51" s="41">
        <f t="shared" si="9"/>
        <v>8856</v>
      </c>
      <c r="AA51" s="99">
        <v>3.056962889255467</v>
      </c>
      <c r="AB51" s="99">
        <v>2.9692279477935579</v>
      </c>
      <c r="AC51" s="99">
        <v>2.7636109235441588</v>
      </c>
    </row>
    <row r="52" spans="2:29">
      <c r="B52" s="70" t="s">
        <v>157</v>
      </c>
      <c r="C52" s="73">
        <f t="shared" si="1"/>
        <v>15396</v>
      </c>
      <c r="D52" s="73">
        <f t="shared" si="2"/>
        <v>2149</v>
      </c>
      <c r="E52" s="73">
        <f t="shared" si="3"/>
        <v>13247</v>
      </c>
      <c r="F52" s="41">
        <v>4520</v>
      </c>
      <c r="G52" s="52">
        <v>584</v>
      </c>
      <c r="H52" s="41">
        <f t="shared" si="4"/>
        <v>3936</v>
      </c>
      <c r="I52" s="41">
        <v>484</v>
      </c>
      <c r="J52" s="41">
        <v>24</v>
      </c>
      <c r="K52" s="41">
        <f t="shared" si="5"/>
        <v>460</v>
      </c>
      <c r="L52" s="41"/>
      <c r="M52" s="41"/>
      <c r="N52" s="41"/>
      <c r="O52" s="41">
        <v>1802</v>
      </c>
      <c r="P52" s="52">
        <v>121</v>
      </c>
      <c r="Q52" s="41">
        <f t="shared" si="6"/>
        <v>1681</v>
      </c>
      <c r="R52" s="41">
        <v>732</v>
      </c>
      <c r="S52" s="41">
        <v>159</v>
      </c>
      <c r="T52" s="41">
        <f t="shared" si="7"/>
        <v>573</v>
      </c>
      <c r="U52" s="41">
        <v>224</v>
      </c>
      <c r="V52" s="41">
        <v>104</v>
      </c>
      <c r="W52" s="41">
        <f t="shared" si="8"/>
        <v>120</v>
      </c>
      <c r="X52" s="41">
        <v>7634</v>
      </c>
      <c r="Y52" s="41">
        <v>1157</v>
      </c>
      <c r="Z52" s="41">
        <f t="shared" si="9"/>
        <v>6477</v>
      </c>
      <c r="AA52" s="99">
        <v>2.6560384110032262</v>
      </c>
      <c r="AB52" s="99">
        <v>2.6636482439017777</v>
      </c>
      <c r="AC52" s="99">
        <v>2.8678360310673203</v>
      </c>
    </row>
    <row r="53" spans="2:29">
      <c r="B53" s="70" t="s">
        <v>158</v>
      </c>
      <c r="C53" s="73">
        <f t="shared" si="1"/>
        <v>22930</v>
      </c>
      <c r="D53" s="73">
        <f t="shared" si="2"/>
        <v>3124</v>
      </c>
      <c r="E53" s="73">
        <f t="shared" si="3"/>
        <v>19806</v>
      </c>
      <c r="F53" s="41">
        <v>8009</v>
      </c>
      <c r="G53" s="52">
        <v>1073</v>
      </c>
      <c r="H53" s="41">
        <f t="shared" si="4"/>
        <v>6936</v>
      </c>
      <c r="I53" s="41">
        <v>719</v>
      </c>
      <c r="J53" s="41">
        <v>27</v>
      </c>
      <c r="K53" s="41">
        <f t="shared" si="5"/>
        <v>692</v>
      </c>
      <c r="L53" s="41"/>
      <c r="M53" s="41"/>
      <c r="N53" s="41"/>
      <c r="O53" s="41">
        <v>2482</v>
      </c>
      <c r="P53" s="52">
        <v>88</v>
      </c>
      <c r="Q53" s="41">
        <f t="shared" si="6"/>
        <v>2394</v>
      </c>
      <c r="R53" s="41">
        <v>623</v>
      </c>
      <c r="S53" s="41">
        <v>271</v>
      </c>
      <c r="T53" s="41">
        <f t="shared" si="7"/>
        <v>352</v>
      </c>
      <c r="U53" s="41">
        <v>320</v>
      </c>
      <c r="V53" s="41">
        <v>175</v>
      </c>
      <c r="W53" s="41">
        <f t="shared" si="8"/>
        <v>145</v>
      </c>
      <c r="X53" s="41">
        <v>10777</v>
      </c>
      <c r="Y53" s="41">
        <v>1490</v>
      </c>
      <c r="Z53" s="41">
        <f t="shared" si="9"/>
        <v>9287</v>
      </c>
      <c r="AA53" s="99">
        <v>3.9557651834440097</v>
      </c>
      <c r="AB53" s="99">
        <v>3.2415707879889464</v>
      </c>
      <c r="AC53" s="99">
        <v>2.9755151671123974</v>
      </c>
    </row>
    <row r="54" spans="2:29">
      <c r="B54" s="70" t="s">
        <v>159</v>
      </c>
      <c r="C54" s="73">
        <f t="shared" si="1"/>
        <v>14037</v>
      </c>
      <c r="D54" s="73">
        <f t="shared" si="2"/>
        <v>1861</v>
      </c>
      <c r="E54" s="73">
        <f t="shared" si="3"/>
        <v>12176</v>
      </c>
      <c r="F54" s="41">
        <v>4905</v>
      </c>
      <c r="G54" s="52">
        <v>653</v>
      </c>
      <c r="H54" s="41">
        <f t="shared" si="4"/>
        <v>4252</v>
      </c>
      <c r="I54" s="41">
        <v>464</v>
      </c>
      <c r="J54" s="41">
        <v>20</v>
      </c>
      <c r="K54" s="41">
        <f t="shared" si="5"/>
        <v>444</v>
      </c>
      <c r="L54" s="41"/>
      <c r="M54" s="41"/>
      <c r="N54" s="41"/>
      <c r="O54" s="41">
        <v>1726</v>
      </c>
      <c r="P54" s="52">
        <v>96</v>
      </c>
      <c r="Q54" s="41">
        <f t="shared" si="6"/>
        <v>1630</v>
      </c>
      <c r="R54" s="41">
        <v>184</v>
      </c>
      <c r="S54" s="41">
        <v>97</v>
      </c>
      <c r="T54" s="41">
        <f t="shared" si="7"/>
        <v>87</v>
      </c>
      <c r="U54" s="41">
        <v>242</v>
      </c>
      <c r="V54" s="41">
        <v>99</v>
      </c>
      <c r="W54" s="41">
        <f t="shared" si="8"/>
        <v>143</v>
      </c>
      <c r="X54" s="41">
        <v>6516</v>
      </c>
      <c r="Y54" s="41">
        <v>896</v>
      </c>
      <c r="Z54" s="41">
        <f t="shared" si="9"/>
        <v>5620</v>
      </c>
      <c r="AA54" s="99">
        <v>2.4215907492369633</v>
      </c>
      <c r="AB54" s="99">
        <v>2.8415113781472559</v>
      </c>
      <c r="AC54" s="99">
        <v>3.0868070539024623</v>
      </c>
    </row>
    <row r="55" spans="2:29">
      <c r="B55" s="70" t="s">
        <v>160</v>
      </c>
      <c r="C55" s="73">
        <f t="shared" si="1"/>
        <v>14718</v>
      </c>
      <c r="D55" s="73">
        <f t="shared" si="2"/>
        <v>2215</v>
      </c>
      <c r="E55" s="73">
        <f t="shared" si="3"/>
        <v>12503</v>
      </c>
      <c r="F55" s="41">
        <v>5138</v>
      </c>
      <c r="G55" s="52">
        <v>862</v>
      </c>
      <c r="H55" s="41">
        <f t="shared" si="4"/>
        <v>4276</v>
      </c>
      <c r="I55" s="41">
        <v>449</v>
      </c>
      <c r="J55" s="41">
        <v>14</v>
      </c>
      <c r="K55" s="41">
        <f t="shared" si="5"/>
        <v>435</v>
      </c>
      <c r="L55" s="41"/>
      <c r="M55" s="41"/>
      <c r="N55" s="41"/>
      <c r="O55" s="41">
        <v>1656</v>
      </c>
      <c r="P55" s="52">
        <v>40</v>
      </c>
      <c r="Q55" s="41">
        <f t="shared" si="6"/>
        <v>1616</v>
      </c>
      <c r="R55" s="41">
        <v>210</v>
      </c>
      <c r="S55" s="41">
        <v>139</v>
      </c>
      <c r="T55" s="41">
        <f t="shared" si="7"/>
        <v>71</v>
      </c>
      <c r="U55" s="41">
        <v>235</v>
      </c>
      <c r="V55" s="41">
        <v>88</v>
      </c>
      <c r="W55" s="41">
        <f t="shared" si="8"/>
        <v>147</v>
      </c>
      <c r="X55" s="41">
        <v>7030</v>
      </c>
      <c r="Y55" s="41">
        <v>1072</v>
      </c>
      <c r="Z55" s="41">
        <f t="shared" si="9"/>
        <v>5958</v>
      </c>
      <c r="AA55" s="99">
        <v>2.5390733523736997</v>
      </c>
      <c r="AB55" s="99">
        <v>3.1681884326006684</v>
      </c>
      <c r="AC55" s="99">
        <v>3.2018823986269469</v>
      </c>
    </row>
    <row r="56" spans="2:29">
      <c r="B56" s="70" t="s">
        <v>161</v>
      </c>
      <c r="C56" s="73">
        <f t="shared" si="1"/>
        <v>18321</v>
      </c>
      <c r="D56" s="73">
        <f t="shared" si="2"/>
        <v>2526</v>
      </c>
      <c r="E56" s="73">
        <f t="shared" si="3"/>
        <v>15795</v>
      </c>
      <c r="F56" s="41">
        <v>5912</v>
      </c>
      <c r="G56" s="52">
        <v>991</v>
      </c>
      <c r="H56" s="41">
        <f t="shared" si="4"/>
        <v>4921</v>
      </c>
      <c r="I56" s="41">
        <v>610</v>
      </c>
      <c r="J56" s="41">
        <v>34</v>
      </c>
      <c r="K56" s="41">
        <f t="shared" si="5"/>
        <v>576</v>
      </c>
      <c r="L56" s="41"/>
      <c r="M56" s="41"/>
      <c r="N56" s="41"/>
      <c r="O56" s="41">
        <v>3130</v>
      </c>
      <c r="P56" s="52">
        <v>43</v>
      </c>
      <c r="Q56" s="41">
        <f t="shared" si="6"/>
        <v>3087</v>
      </c>
      <c r="R56" s="41">
        <v>209</v>
      </c>
      <c r="S56" s="41">
        <v>189</v>
      </c>
      <c r="T56" s="41">
        <f t="shared" si="7"/>
        <v>20</v>
      </c>
      <c r="U56" s="41">
        <v>318</v>
      </c>
      <c r="V56" s="41">
        <v>125</v>
      </c>
      <c r="W56" s="41">
        <f t="shared" si="8"/>
        <v>193</v>
      </c>
      <c r="X56" s="41">
        <v>8142</v>
      </c>
      <c r="Y56" s="41">
        <v>1144</v>
      </c>
      <c r="Z56" s="41">
        <f t="shared" si="9"/>
        <v>6998</v>
      </c>
      <c r="AA56" s="99">
        <v>3.1606443055332623</v>
      </c>
      <c r="AB56" s="99">
        <v>3.1556538586454241</v>
      </c>
      <c r="AC56" s="99">
        <v>3.320889184038172</v>
      </c>
    </row>
    <row r="57" spans="2:29">
      <c r="B57" s="70" t="s">
        <v>162</v>
      </c>
      <c r="C57" s="73">
        <f t="shared" si="1"/>
        <v>18207</v>
      </c>
      <c r="D57" s="73">
        <f t="shared" si="2"/>
        <v>2422</v>
      </c>
      <c r="E57" s="73">
        <f t="shared" si="3"/>
        <v>15785</v>
      </c>
      <c r="F57" s="41">
        <v>3496</v>
      </c>
      <c r="G57" s="52">
        <v>590</v>
      </c>
      <c r="H57" s="41">
        <f t="shared" si="4"/>
        <v>2906</v>
      </c>
      <c r="I57" s="41">
        <v>577</v>
      </c>
      <c r="J57" s="41">
        <v>43</v>
      </c>
      <c r="K57" s="41">
        <f t="shared" si="5"/>
        <v>534</v>
      </c>
      <c r="L57" s="41"/>
      <c r="M57" s="41"/>
      <c r="N57" s="41"/>
      <c r="O57" s="41">
        <v>2748</v>
      </c>
      <c r="P57" s="52">
        <v>86</v>
      </c>
      <c r="Q57" s="41">
        <f t="shared" si="6"/>
        <v>2662</v>
      </c>
      <c r="R57" s="41">
        <v>214</v>
      </c>
      <c r="S57" s="41">
        <v>196</v>
      </c>
      <c r="T57" s="41">
        <f t="shared" si="7"/>
        <v>18</v>
      </c>
      <c r="U57" s="41">
        <v>350</v>
      </c>
      <c r="V57" s="41">
        <v>102</v>
      </c>
      <c r="W57" s="41">
        <f t="shared" si="8"/>
        <v>248</v>
      </c>
      <c r="X57" s="41">
        <v>10822</v>
      </c>
      <c r="Y57" s="41">
        <v>1405</v>
      </c>
      <c r="Z57" s="41">
        <f t="shared" si="9"/>
        <v>9417</v>
      </c>
      <c r="AA57" s="99">
        <v>3.1409776142592714</v>
      </c>
      <c r="AB57" s="99">
        <v>3.4161518511305209</v>
      </c>
      <c r="AC57" s="99">
        <v>3.4439667088565695</v>
      </c>
    </row>
    <row r="58" spans="2:29" ht="15.75">
      <c r="B58" s="71" t="s">
        <v>163</v>
      </c>
      <c r="C58" s="73">
        <f t="shared" si="1"/>
        <v>20366</v>
      </c>
      <c r="D58" s="73">
        <f t="shared" si="2"/>
        <v>2241</v>
      </c>
      <c r="E58" s="73">
        <f t="shared" si="3"/>
        <v>18125</v>
      </c>
      <c r="F58" s="41">
        <v>4271</v>
      </c>
      <c r="G58" s="52">
        <v>679</v>
      </c>
      <c r="H58" s="41">
        <f t="shared" si="4"/>
        <v>3592</v>
      </c>
      <c r="I58" s="41">
        <v>661</v>
      </c>
      <c r="J58" s="41">
        <v>38</v>
      </c>
      <c r="K58" s="41">
        <f t="shared" si="5"/>
        <v>623</v>
      </c>
      <c r="L58" s="41"/>
      <c r="M58" s="41"/>
      <c r="N58" s="41"/>
      <c r="O58" s="41">
        <v>2720</v>
      </c>
      <c r="P58" s="52">
        <v>60</v>
      </c>
      <c r="Q58" s="41">
        <f t="shared" si="6"/>
        <v>2660</v>
      </c>
      <c r="R58" s="41">
        <v>96</v>
      </c>
      <c r="S58" s="41">
        <v>96</v>
      </c>
      <c r="T58" s="41">
        <f t="shared" si="7"/>
        <v>0</v>
      </c>
      <c r="U58" s="41">
        <v>379</v>
      </c>
      <c r="V58" s="41">
        <v>152</v>
      </c>
      <c r="W58" s="41">
        <f t="shared" si="8"/>
        <v>227</v>
      </c>
      <c r="X58" s="41">
        <v>12239</v>
      </c>
      <c r="Y58" s="41">
        <v>1216</v>
      </c>
      <c r="Z58" s="41">
        <f t="shared" si="9"/>
        <v>11023</v>
      </c>
      <c r="AA58" s="99">
        <v>3.5134371446149459</v>
      </c>
      <c r="AB58" s="99">
        <v>3.7990882047723327</v>
      </c>
      <c r="AC58" s="99">
        <v>3.5712364780539834</v>
      </c>
    </row>
    <row r="59" spans="2:29" ht="15.75">
      <c r="B59" s="71" t="s">
        <v>164</v>
      </c>
      <c r="C59" s="73">
        <f t="shared" si="1"/>
        <v>23179</v>
      </c>
      <c r="D59" s="73">
        <f t="shared" si="2"/>
        <v>3050</v>
      </c>
      <c r="E59" s="73">
        <f t="shared" si="3"/>
        <v>20129</v>
      </c>
      <c r="F59" s="41">
        <v>5914</v>
      </c>
      <c r="G59" s="52">
        <v>1065</v>
      </c>
      <c r="H59" s="41">
        <f t="shared" si="4"/>
        <v>4849</v>
      </c>
      <c r="I59" s="41">
        <v>663</v>
      </c>
      <c r="J59" s="41">
        <v>106</v>
      </c>
      <c r="K59" s="41">
        <f t="shared" si="5"/>
        <v>557</v>
      </c>
      <c r="L59" s="41"/>
      <c r="M59" s="41"/>
      <c r="N59" s="41"/>
      <c r="O59" s="41">
        <v>3378</v>
      </c>
      <c r="P59" s="52">
        <v>155</v>
      </c>
      <c r="Q59" s="41">
        <f t="shared" si="6"/>
        <v>3223</v>
      </c>
      <c r="R59" s="41">
        <v>246</v>
      </c>
      <c r="S59" s="41">
        <v>231</v>
      </c>
      <c r="T59" s="41">
        <f t="shared" si="7"/>
        <v>15</v>
      </c>
      <c r="U59" s="41">
        <v>363</v>
      </c>
      <c r="V59" s="41">
        <v>125</v>
      </c>
      <c r="W59" s="41">
        <f t="shared" si="8"/>
        <v>238</v>
      </c>
      <c r="X59" s="41">
        <v>12615</v>
      </c>
      <c r="Y59" s="41">
        <v>1368</v>
      </c>
      <c r="Z59" s="41">
        <f t="shared" si="9"/>
        <v>11247</v>
      </c>
      <c r="AA59" s="99">
        <v>3.9987213775424642</v>
      </c>
      <c r="AB59" s="99">
        <v>3.9698554052382811</v>
      </c>
      <c r="AC59" s="99">
        <v>3.7028112243047286</v>
      </c>
    </row>
    <row r="60" spans="2:29" ht="15.75">
      <c r="B60" s="71" t="s">
        <v>165</v>
      </c>
      <c r="C60" s="73">
        <f t="shared" si="1"/>
        <v>21138</v>
      </c>
      <c r="D60" s="73">
        <f t="shared" si="2"/>
        <v>2882</v>
      </c>
      <c r="E60" s="73">
        <f t="shared" si="3"/>
        <v>18256</v>
      </c>
      <c r="F60" s="41">
        <v>6418</v>
      </c>
      <c r="G60" s="52">
        <v>1100</v>
      </c>
      <c r="H60" s="41">
        <f t="shared" si="4"/>
        <v>5318</v>
      </c>
      <c r="I60" s="41">
        <v>720</v>
      </c>
      <c r="J60" s="41">
        <v>58</v>
      </c>
      <c r="K60" s="41">
        <f t="shared" si="5"/>
        <v>662</v>
      </c>
      <c r="L60" s="41"/>
      <c r="M60" s="41"/>
      <c r="N60" s="41"/>
      <c r="O60" s="41">
        <v>3579</v>
      </c>
      <c r="P60" s="52">
        <v>97</v>
      </c>
      <c r="Q60" s="41">
        <f t="shared" si="6"/>
        <v>3482</v>
      </c>
      <c r="R60" s="41">
        <v>366</v>
      </c>
      <c r="S60" s="41">
        <v>214</v>
      </c>
      <c r="T60" s="41">
        <f t="shared" si="7"/>
        <v>152</v>
      </c>
      <c r="U60" s="41">
        <v>377</v>
      </c>
      <c r="V60" s="41">
        <v>124</v>
      </c>
      <c r="W60" s="41">
        <f t="shared" si="8"/>
        <v>253</v>
      </c>
      <c r="X60" s="41">
        <v>9678</v>
      </c>
      <c r="Y60" s="41">
        <v>1289</v>
      </c>
      <c r="Z60" s="41">
        <f t="shared" si="9"/>
        <v>8389</v>
      </c>
      <c r="AA60" s="99">
        <v>3.646618597803728</v>
      </c>
      <c r="AB60" s="99">
        <v>3.4665074768484527</v>
      </c>
      <c r="AC60" s="99">
        <v>3.8388118957944952</v>
      </c>
    </row>
    <row r="61" spans="2:29" ht="15.75">
      <c r="B61" s="71" t="s">
        <v>166</v>
      </c>
      <c r="C61" s="73">
        <f t="shared" si="1"/>
        <v>27061</v>
      </c>
      <c r="D61" s="73">
        <f t="shared" si="2"/>
        <v>2864</v>
      </c>
      <c r="E61" s="73">
        <f t="shared" si="3"/>
        <v>24197</v>
      </c>
      <c r="F61" s="41">
        <v>7286</v>
      </c>
      <c r="G61" s="52">
        <v>1006</v>
      </c>
      <c r="H61" s="41">
        <f t="shared" si="4"/>
        <v>6280</v>
      </c>
      <c r="I61" s="41">
        <v>741</v>
      </c>
      <c r="J61" s="41">
        <v>39</v>
      </c>
      <c r="K61" s="41">
        <f t="shared" si="5"/>
        <v>702</v>
      </c>
      <c r="L61" s="41"/>
      <c r="M61" s="41"/>
      <c r="N61" s="41"/>
      <c r="O61" s="41">
        <v>2910</v>
      </c>
      <c r="P61" s="52">
        <v>78</v>
      </c>
      <c r="Q61" s="41">
        <f t="shared" si="6"/>
        <v>2832</v>
      </c>
      <c r="R61" s="41">
        <v>268</v>
      </c>
      <c r="S61" s="41">
        <v>153</v>
      </c>
      <c r="T61" s="41">
        <f t="shared" si="7"/>
        <v>115</v>
      </c>
      <c r="U61" s="41">
        <v>400</v>
      </c>
      <c r="V61" s="41">
        <v>176</v>
      </c>
      <c r="W61" s="41">
        <f t="shared" si="8"/>
        <v>224</v>
      </c>
      <c r="X61" s="41">
        <v>15456</v>
      </c>
      <c r="Y61" s="41">
        <v>1412</v>
      </c>
      <c r="Z61" s="41">
        <f t="shared" si="9"/>
        <v>14044</v>
      </c>
      <c r="AA61" s="99">
        <v>4.6684239698725838</v>
      </c>
      <c r="AB61" s="99">
        <v>4.1319579651164107</v>
      </c>
      <c r="AC61" s="99">
        <v>3.9793700359638664</v>
      </c>
    </row>
    <row r="62" spans="2:29" ht="15.75">
      <c r="B62" s="72" t="s">
        <v>167</v>
      </c>
      <c r="C62" s="73">
        <f t="shared" si="1"/>
        <v>23311</v>
      </c>
      <c r="D62" s="73">
        <f t="shared" si="2"/>
        <v>3269</v>
      </c>
      <c r="E62" s="73">
        <f t="shared" si="3"/>
        <v>20042</v>
      </c>
      <c r="F62" s="41">
        <v>8623</v>
      </c>
      <c r="G62" s="52">
        <v>1422</v>
      </c>
      <c r="H62" s="41">
        <f t="shared" si="4"/>
        <v>7201</v>
      </c>
      <c r="I62" s="41">
        <v>718</v>
      </c>
      <c r="J62" s="41">
        <v>42</v>
      </c>
      <c r="K62" s="41">
        <f t="shared" si="5"/>
        <v>676</v>
      </c>
      <c r="L62" s="41"/>
      <c r="M62" s="41"/>
      <c r="N62" s="41"/>
      <c r="O62" s="41">
        <v>3065</v>
      </c>
      <c r="P62" s="52">
        <v>51</v>
      </c>
      <c r="Q62" s="41">
        <f t="shared" si="6"/>
        <v>3014</v>
      </c>
      <c r="R62" s="41">
        <v>265</v>
      </c>
      <c r="S62" s="41">
        <v>166</v>
      </c>
      <c r="T62" s="41">
        <f t="shared" si="7"/>
        <v>99</v>
      </c>
      <c r="U62" s="41">
        <v>508</v>
      </c>
      <c r="V62" s="41">
        <v>180</v>
      </c>
      <c r="W62" s="41">
        <f t="shared" si="8"/>
        <v>328</v>
      </c>
      <c r="X62" s="41">
        <v>10132</v>
      </c>
      <c r="Y62" s="41">
        <v>1408</v>
      </c>
      <c r="Z62" s="41">
        <f t="shared" si="9"/>
        <v>8724</v>
      </c>
      <c r="AA62" s="99">
        <v>4.0214933358597174</v>
      </c>
      <c r="AB62" s="99">
        <v>3.764827692648161</v>
      </c>
      <c r="AC62" s="99">
        <v>4.1245843922345671</v>
      </c>
    </row>
    <row r="63" spans="2:29" ht="15.75">
      <c r="B63" s="72" t="s">
        <v>168</v>
      </c>
      <c r="C63" s="73">
        <f t="shared" si="1"/>
        <v>20594</v>
      </c>
      <c r="D63" s="73">
        <f t="shared" si="2"/>
        <v>5940</v>
      </c>
      <c r="E63" s="73">
        <f t="shared" si="3"/>
        <v>14654</v>
      </c>
      <c r="F63" s="41">
        <v>6471</v>
      </c>
      <c r="G63" s="52">
        <v>3698</v>
      </c>
      <c r="H63" s="41">
        <f t="shared" si="4"/>
        <v>2773</v>
      </c>
      <c r="I63" s="41">
        <v>681</v>
      </c>
      <c r="J63" s="41">
        <v>60</v>
      </c>
      <c r="K63" s="41">
        <f t="shared" si="5"/>
        <v>621</v>
      </c>
      <c r="L63" s="41"/>
      <c r="M63" s="41"/>
      <c r="N63" s="41"/>
      <c r="O63" s="41">
        <v>1916</v>
      </c>
      <c r="P63" s="52">
        <v>122</v>
      </c>
      <c r="Q63" s="41">
        <f t="shared" si="6"/>
        <v>1794</v>
      </c>
      <c r="R63" s="41">
        <v>231</v>
      </c>
      <c r="S63" s="41">
        <v>247</v>
      </c>
      <c r="T63" s="41">
        <f t="shared" si="7"/>
        <v>-16</v>
      </c>
      <c r="U63" s="41">
        <v>414</v>
      </c>
      <c r="V63" s="41">
        <v>142</v>
      </c>
      <c r="W63" s="41">
        <f t="shared" si="8"/>
        <v>272</v>
      </c>
      <c r="X63" s="41">
        <v>10881</v>
      </c>
      <c r="Y63" s="41">
        <v>1671</v>
      </c>
      <c r="Z63" s="41">
        <f t="shared" si="9"/>
        <v>9210</v>
      </c>
      <c r="AA63" s="99">
        <v>3.5527705271629282</v>
      </c>
      <c r="AB63" s="99">
        <v>3.4726233134314159</v>
      </c>
      <c r="AC63" s="99">
        <v>4.2745560343283735</v>
      </c>
    </row>
    <row r="64" spans="2:29">
      <c r="B64" s="57" t="s">
        <v>169</v>
      </c>
      <c r="C64" s="73">
        <f t="shared" si="1"/>
        <v>23157</v>
      </c>
      <c r="D64" s="73">
        <f t="shared" si="2"/>
        <v>12995</v>
      </c>
      <c r="E64" s="73">
        <f t="shared" si="3"/>
        <v>10162</v>
      </c>
      <c r="F64" s="41">
        <v>7129</v>
      </c>
      <c r="G64" s="52">
        <v>9708</v>
      </c>
      <c r="H64" s="41">
        <f t="shared" si="4"/>
        <v>-2579</v>
      </c>
      <c r="I64" s="41">
        <v>674</v>
      </c>
      <c r="J64" s="41">
        <v>43</v>
      </c>
      <c r="K64" s="41">
        <f t="shared" si="5"/>
        <v>631</v>
      </c>
      <c r="L64" s="41"/>
      <c r="M64" s="41"/>
      <c r="N64" s="41"/>
      <c r="O64" s="41">
        <v>2282</v>
      </c>
      <c r="P64" s="52">
        <v>60</v>
      </c>
      <c r="Q64" s="41">
        <f t="shared" si="6"/>
        <v>2222</v>
      </c>
      <c r="R64" s="41">
        <v>366</v>
      </c>
      <c r="S64" s="41">
        <v>282</v>
      </c>
      <c r="T64" s="41">
        <f t="shared" si="7"/>
        <v>84</v>
      </c>
      <c r="U64" s="41">
        <v>571</v>
      </c>
      <c r="V64" s="41">
        <v>242</v>
      </c>
      <c r="W64" s="41">
        <f t="shared" si="8"/>
        <v>329</v>
      </c>
      <c r="X64" s="41">
        <v>12135</v>
      </c>
      <c r="Y64" s="41">
        <v>2660</v>
      </c>
      <c r="Z64" s="41">
        <f t="shared" si="9"/>
        <v>9475</v>
      </c>
      <c r="AA64" s="99">
        <v>3.9949260511562557</v>
      </c>
      <c r="AB64" s="99">
        <v>3.9876786196168146</v>
      </c>
      <c r="AC64" s="99">
        <v>4.4293535099430308</v>
      </c>
    </row>
    <row r="65" spans="2:29">
      <c r="B65" s="57" t="s">
        <v>170</v>
      </c>
      <c r="C65" s="73">
        <f t="shared" si="1"/>
        <v>35034</v>
      </c>
      <c r="D65" s="73">
        <f t="shared" si="2"/>
        <v>4173</v>
      </c>
      <c r="E65" s="73">
        <f t="shared" si="3"/>
        <v>30861</v>
      </c>
      <c r="F65" s="41">
        <v>24932</v>
      </c>
      <c r="G65" s="52">
        <v>1888</v>
      </c>
      <c r="H65" s="41">
        <f t="shared" si="4"/>
        <v>23044</v>
      </c>
      <c r="I65" s="41">
        <v>815</v>
      </c>
      <c r="J65" s="41">
        <v>50</v>
      </c>
      <c r="K65" s="41">
        <f t="shared" si="5"/>
        <v>765</v>
      </c>
      <c r="L65" s="41"/>
      <c r="M65" s="41"/>
      <c r="N65" s="41"/>
      <c r="O65" s="41">
        <v>2013</v>
      </c>
      <c r="P65" s="52">
        <v>82</v>
      </c>
      <c r="Q65" s="41">
        <f t="shared" si="6"/>
        <v>1931</v>
      </c>
      <c r="R65" s="41">
        <v>251</v>
      </c>
      <c r="S65" s="41">
        <v>162</v>
      </c>
      <c r="T65" s="41">
        <f t="shared" si="7"/>
        <v>89</v>
      </c>
      <c r="U65" s="41">
        <v>537</v>
      </c>
      <c r="V65" s="41">
        <v>179</v>
      </c>
      <c r="W65" s="41">
        <f t="shared" si="8"/>
        <v>358</v>
      </c>
      <c r="X65" s="41">
        <v>6486</v>
      </c>
      <c r="Y65" s="41">
        <v>1812</v>
      </c>
      <c r="Z65" s="41">
        <f t="shared" si="9"/>
        <v>4674</v>
      </c>
      <c r="AA65" s="99">
        <v>6.0438847552018071</v>
      </c>
      <c r="AB65" s="99">
        <v>4.8789422751199796</v>
      </c>
      <c r="AC65" s="99">
        <v>4.5889827232119416</v>
      </c>
    </row>
    <row r="66" spans="2:29">
      <c r="B66" s="57" t="s">
        <v>171</v>
      </c>
      <c r="C66" s="73">
        <f t="shared" si="1"/>
        <v>26030</v>
      </c>
      <c r="D66" s="73">
        <f t="shared" si="2"/>
        <v>4231</v>
      </c>
      <c r="E66" s="73">
        <f t="shared" si="3"/>
        <v>21799</v>
      </c>
      <c r="F66" s="41">
        <v>20698</v>
      </c>
      <c r="G66" s="52">
        <v>2785</v>
      </c>
      <c r="H66" s="41">
        <f t="shared" si="4"/>
        <v>17913</v>
      </c>
      <c r="I66" s="41">
        <v>519</v>
      </c>
      <c r="J66" s="41">
        <v>53</v>
      </c>
      <c r="K66" s="41">
        <f t="shared" si="5"/>
        <v>466</v>
      </c>
      <c r="L66" s="41"/>
      <c r="M66" s="41"/>
      <c r="N66" s="41"/>
      <c r="O66" s="41">
        <v>1442</v>
      </c>
      <c r="P66" s="52">
        <v>62</v>
      </c>
      <c r="Q66" s="41">
        <f t="shared" si="6"/>
        <v>1380</v>
      </c>
      <c r="R66" s="41">
        <v>205</v>
      </c>
      <c r="S66" s="41">
        <v>225</v>
      </c>
      <c r="T66" s="41">
        <f t="shared" si="7"/>
        <v>-20</v>
      </c>
      <c r="U66" s="41">
        <v>481</v>
      </c>
      <c r="V66" s="41">
        <v>126</v>
      </c>
      <c r="W66" s="41">
        <f t="shared" si="8"/>
        <v>355</v>
      </c>
      <c r="X66" s="41">
        <v>2685</v>
      </c>
      <c r="Y66" s="41">
        <v>980</v>
      </c>
      <c r="Z66" s="41">
        <f t="shared" si="9"/>
        <v>1705</v>
      </c>
      <c r="AA66" s="99">
        <v>4.4905611742279801</v>
      </c>
      <c r="AB66" s="99">
        <v>5.1709436455212723</v>
      </c>
      <c r="AC66" s="99">
        <v>4.7534109212309188</v>
      </c>
    </row>
    <row r="67" spans="2:29">
      <c r="B67" s="57" t="s">
        <v>172</v>
      </c>
      <c r="C67" s="73">
        <f t="shared" si="1"/>
        <v>22467</v>
      </c>
      <c r="D67" s="73">
        <f t="shared" si="2"/>
        <v>3344</v>
      </c>
      <c r="E67" s="73">
        <f t="shared" si="3"/>
        <v>19123</v>
      </c>
      <c r="F67" s="41">
        <v>15215</v>
      </c>
      <c r="G67" s="52">
        <v>1592</v>
      </c>
      <c r="H67" s="41">
        <f t="shared" si="4"/>
        <v>13623</v>
      </c>
      <c r="I67" s="41">
        <v>645</v>
      </c>
      <c r="J67" s="41">
        <v>39</v>
      </c>
      <c r="K67" s="41">
        <f t="shared" si="5"/>
        <v>606</v>
      </c>
      <c r="L67" s="41"/>
      <c r="M67" s="41"/>
      <c r="N67" s="41"/>
      <c r="O67" s="41">
        <v>2318</v>
      </c>
      <c r="P67" s="52">
        <v>68</v>
      </c>
      <c r="Q67" s="41">
        <f t="shared" si="6"/>
        <v>2250</v>
      </c>
      <c r="R67" s="41">
        <v>526</v>
      </c>
      <c r="S67" s="41">
        <v>414</v>
      </c>
      <c r="T67" s="41">
        <f t="shared" si="7"/>
        <v>112</v>
      </c>
      <c r="U67" s="41">
        <v>513</v>
      </c>
      <c r="V67" s="41">
        <v>161</v>
      </c>
      <c r="W67" s="41">
        <f t="shared" si="8"/>
        <v>352</v>
      </c>
      <c r="X67" s="41">
        <v>3250</v>
      </c>
      <c r="Y67" s="41">
        <v>1070</v>
      </c>
      <c r="Z67" s="41">
        <f t="shared" si="9"/>
        <v>2180</v>
      </c>
      <c r="AA67" s="99">
        <v>3.8758908144978879</v>
      </c>
      <c r="AB67" s="99">
        <v>4.9192888559019066</v>
      </c>
      <c r="AC67" s="99">
        <v>4.9226157172851508</v>
      </c>
    </row>
    <row r="68" spans="2:29">
      <c r="B68" s="57" t="s">
        <v>173</v>
      </c>
      <c r="C68" s="73">
        <f t="shared" si="1"/>
        <v>28882</v>
      </c>
      <c r="D68" s="73">
        <f t="shared" si="2"/>
        <v>7873</v>
      </c>
      <c r="E68" s="73">
        <f t="shared" si="3"/>
        <v>21009</v>
      </c>
      <c r="F68" s="41">
        <v>19559</v>
      </c>
      <c r="G68" s="52">
        <v>5349</v>
      </c>
      <c r="H68" s="41">
        <f t="shared" si="4"/>
        <v>14210</v>
      </c>
      <c r="I68" s="41">
        <v>1067</v>
      </c>
      <c r="J68" s="41">
        <v>67</v>
      </c>
      <c r="K68" s="41">
        <f t="shared" si="5"/>
        <v>1000</v>
      </c>
      <c r="L68" s="41"/>
      <c r="M68" s="41"/>
      <c r="N68" s="41"/>
      <c r="O68" s="41">
        <v>2416</v>
      </c>
      <c r="P68" s="52">
        <v>75</v>
      </c>
      <c r="Q68" s="41">
        <f t="shared" si="6"/>
        <v>2341</v>
      </c>
      <c r="R68" s="41">
        <v>731</v>
      </c>
      <c r="S68" s="41">
        <v>968</v>
      </c>
      <c r="T68" s="41">
        <f t="shared" si="7"/>
        <v>-237</v>
      </c>
      <c r="U68" s="41">
        <v>675</v>
      </c>
      <c r="V68" s="41">
        <v>167</v>
      </c>
      <c r="W68" s="41">
        <f t="shared" si="8"/>
        <v>508</v>
      </c>
      <c r="X68" s="41">
        <v>4434</v>
      </c>
      <c r="Y68" s="41">
        <v>1247</v>
      </c>
      <c r="Z68" s="41">
        <f t="shared" si="9"/>
        <v>3187</v>
      </c>
      <c r="AA68" s="99">
        <v>4.9825734857492323</v>
      </c>
      <c r="AB68" s="99">
        <v>5.0627016953082862</v>
      </c>
      <c r="AC68" s="99">
        <v>5.0965933653758784</v>
      </c>
    </row>
    <row r="69" spans="2:29">
      <c r="B69" s="57" t="s">
        <v>174</v>
      </c>
      <c r="C69" s="73">
        <f t="shared" si="1"/>
        <v>25080</v>
      </c>
      <c r="D69" s="73">
        <f t="shared" si="2"/>
        <v>4639</v>
      </c>
      <c r="E69" s="73">
        <f t="shared" si="3"/>
        <v>20441</v>
      </c>
      <c r="F69" s="41">
        <v>13587</v>
      </c>
      <c r="G69" s="52">
        <v>2008</v>
      </c>
      <c r="H69" s="41">
        <f t="shared" si="4"/>
        <v>11579</v>
      </c>
      <c r="I69" s="41">
        <v>678</v>
      </c>
      <c r="J69" s="41">
        <v>130</v>
      </c>
      <c r="K69" s="41">
        <f t="shared" si="5"/>
        <v>548</v>
      </c>
      <c r="L69" s="41"/>
      <c r="M69" s="41"/>
      <c r="N69" s="41"/>
      <c r="O69" s="41">
        <v>2493</v>
      </c>
      <c r="P69" s="52">
        <v>365</v>
      </c>
      <c r="Q69" s="41">
        <f t="shared" si="6"/>
        <v>2128</v>
      </c>
      <c r="R69" s="41">
        <v>507</v>
      </c>
      <c r="S69" s="41">
        <v>244</v>
      </c>
      <c r="T69" s="41">
        <f t="shared" si="7"/>
        <v>263</v>
      </c>
      <c r="U69" s="41">
        <v>596</v>
      </c>
      <c r="V69" s="41">
        <v>212</v>
      </c>
      <c r="W69" s="41">
        <f t="shared" si="8"/>
        <v>384</v>
      </c>
      <c r="X69" s="41">
        <v>7219</v>
      </c>
      <c r="Y69" s="41">
        <v>1680</v>
      </c>
      <c r="Z69" s="41">
        <f t="shared" si="9"/>
        <v>5539</v>
      </c>
      <c r="AA69" s="99">
        <v>4.3266720802780538</v>
      </c>
      <c r="AB69" s="99">
        <v>4.7761264162084558</v>
      </c>
      <c r="AC69" s="99">
        <v>5.2753300377891721</v>
      </c>
    </row>
    <row r="70" spans="2:29">
      <c r="B70" s="57" t="s">
        <v>175</v>
      </c>
      <c r="C70" s="73">
        <f t="shared" si="1"/>
        <v>25033</v>
      </c>
      <c r="D70" s="73">
        <f t="shared" si="2"/>
        <v>3532</v>
      </c>
      <c r="E70" s="73">
        <f t="shared" si="3"/>
        <v>21501</v>
      </c>
      <c r="F70" s="41">
        <v>12704</v>
      </c>
      <c r="G70" s="52">
        <v>1533</v>
      </c>
      <c r="H70" s="41">
        <f t="shared" si="4"/>
        <v>11171</v>
      </c>
      <c r="I70" s="41">
        <v>687</v>
      </c>
      <c r="J70" s="41">
        <v>56</v>
      </c>
      <c r="K70" s="41">
        <f t="shared" si="5"/>
        <v>631</v>
      </c>
      <c r="L70" s="41"/>
      <c r="M70" s="41"/>
      <c r="N70" s="41"/>
      <c r="O70" s="41">
        <v>5236</v>
      </c>
      <c r="P70" s="52">
        <v>284</v>
      </c>
      <c r="Q70" s="41">
        <f t="shared" si="6"/>
        <v>4952</v>
      </c>
      <c r="R70" s="41">
        <v>796</v>
      </c>
      <c r="S70" s="41">
        <v>372</v>
      </c>
      <c r="T70" s="41">
        <f t="shared" si="7"/>
        <v>424</v>
      </c>
      <c r="U70" s="41">
        <v>877</v>
      </c>
      <c r="V70" s="41">
        <v>163</v>
      </c>
      <c r="W70" s="41">
        <f t="shared" si="8"/>
        <v>714</v>
      </c>
      <c r="X70" s="41">
        <v>4733</v>
      </c>
      <c r="Y70" s="41">
        <v>1124</v>
      </c>
      <c r="Z70" s="41">
        <f t="shared" si="9"/>
        <v>3609</v>
      </c>
      <c r="AA70" s="99">
        <v>4.3185638829984256</v>
      </c>
      <c r="AB70" s="99">
        <v>4.7254441226940438</v>
      </c>
      <c r="AC70" s="99">
        <v>5.4587994153611961</v>
      </c>
    </row>
    <row r="71" spans="2:29">
      <c r="B71" s="57" t="s">
        <v>176</v>
      </c>
      <c r="C71" s="73">
        <f t="shared" ref="C71:C101" si="10">F71+I71+O71+R71+U71+X71</f>
        <v>25869</v>
      </c>
      <c r="D71" s="73">
        <f t="shared" ref="D71:D101" si="11">G71+J71+P71+S71+V71+Y71</f>
        <v>8792</v>
      </c>
      <c r="E71" s="73">
        <f t="shared" ref="E71:E101" si="12">H71+K71+Q71+T71+W71+Z71</f>
        <v>17077</v>
      </c>
      <c r="F71" s="41">
        <v>15561</v>
      </c>
      <c r="G71" s="52">
        <v>5868</v>
      </c>
      <c r="H71" s="41">
        <f t="shared" ref="H71:H134" si="13">F71-G71</f>
        <v>9693</v>
      </c>
      <c r="I71" s="41">
        <v>740</v>
      </c>
      <c r="J71" s="41">
        <v>34</v>
      </c>
      <c r="K71" s="41">
        <f t="shared" ref="K71:K134" si="14">I71-J71</f>
        <v>706</v>
      </c>
      <c r="L71" s="41"/>
      <c r="M71" s="41"/>
      <c r="N71" s="41"/>
      <c r="O71" s="41">
        <v>4166</v>
      </c>
      <c r="P71" s="52">
        <v>200</v>
      </c>
      <c r="Q71" s="41">
        <f t="shared" ref="Q71:Q134" si="15">O71-P71</f>
        <v>3966</v>
      </c>
      <c r="R71" s="41">
        <v>512</v>
      </c>
      <c r="S71" s="41">
        <v>700</v>
      </c>
      <c r="T71" s="41">
        <f t="shared" ref="T71:T134" si="16">R71-S71</f>
        <v>-188</v>
      </c>
      <c r="U71" s="41">
        <v>762</v>
      </c>
      <c r="V71" s="41">
        <v>196</v>
      </c>
      <c r="W71" s="41">
        <f t="shared" ref="W71:W134" si="17">U71-V71</f>
        <v>566</v>
      </c>
      <c r="X71" s="41">
        <v>4128</v>
      </c>
      <c r="Y71" s="41">
        <v>1794</v>
      </c>
      <c r="Z71" s="41">
        <f t="shared" ref="Z71:Z134" si="18">X71-Y71</f>
        <v>2334</v>
      </c>
      <c r="AA71" s="99">
        <v>4.462786285674361</v>
      </c>
      <c r="AB71" s="99">
        <v>4.5100359077047685</v>
      </c>
      <c r="AC71" s="99">
        <v>5.6469309480039769</v>
      </c>
    </row>
    <row r="72" spans="2:29">
      <c r="B72" s="57" t="s">
        <v>177</v>
      </c>
      <c r="C72" s="73">
        <f t="shared" si="10"/>
        <v>32941</v>
      </c>
      <c r="D72" s="73">
        <f t="shared" si="11"/>
        <v>3909</v>
      </c>
      <c r="E72" s="73">
        <f t="shared" si="12"/>
        <v>29032</v>
      </c>
      <c r="F72" s="41">
        <v>16542</v>
      </c>
      <c r="G72" s="52">
        <v>1952</v>
      </c>
      <c r="H72" s="41">
        <f t="shared" si="13"/>
        <v>14590</v>
      </c>
      <c r="I72" s="41">
        <v>856</v>
      </c>
      <c r="J72" s="41">
        <v>36</v>
      </c>
      <c r="K72" s="41">
        <f t="shared" si="14"/>
        <v>820</v>
      </c>
      <c r="L72" s="41"/>
      <c r="M72" s="41"/>
      <c r="N72" s="41"/>
      <c r="O72" s="41">
        <v>2333</v>
      </c>
      <c r="P72" s="52">
        <v>87</v>
      </c>
      <c r="Q72" s="41">
        <f t="shared" si="15"/>
        <v>2246</v>
      </c>
      <c r="R72" s="41">
        <v>7505</v>
      </c>
      <c r="S72" s="41">
        <v>615</v>
      </c>
      <c r="T72" s="41">
        <f t="shared" si="16"/>
        <v>6890</v>
      </c>
      <c r="U72" s="41">
        <v>852</v>
      </c>
      <c r="V72" s="41">
        <v>169</v>
      </c>
      <c r="W72" s="41">
        <f t="shared" si="17"/>
        <v>683</v>
      </c>
      <c r="X72" s="41">
        <v>4853</v>
      </c>
      <c r="Y72" s="41">
        <v>1050</v>
      </c>
      <c r="Z72" s="41">
        <f t="shared" si="18"/>
        <v>3803</v>
      </c>
      <c r="AA72" s="99">
        <v>5.6828112040047589</v>
      </c>
      <c r="AB72" s="99">
        <v>5.408432216888504</v>
      </c>
      <c r="AC72" s="99">
        <v>5.839593695662038</v>
      </c>
    </row>
    <row r="73" spans="2:29">
      <c r="B73" s="57" t="s">
        <v>178</v>
      </c>
      <c r="C73" s="73">
        <f t="shared" si="10"/>
        <v>43381</v>
      </c>
      <c r="D73" s="73">
        <f t="shared" si="11"/>
        <v>9943</v>
      </c>
      <c r="E73" s="73">
        <f t="shared" si="12"/>
        <v>33438</v>
      </c>
      <c r="F73" s="41">
        <v>28768</v>
      </c>
      <c r="G73" s="52">
        <v>5905</v>
      </c>
      <c r="H73" s="41">
        <f t="shared" si="13"/>
        <v>22863</v>
      </c>
      <c r="I73" s="41">
        <v>1761</v>
      </c>
      <c r="J73" s="41">
        <v>43</v>
      </c>
      <c r="K73" s="41">
        <f t="shared" si="14"/>
        <v>1718</v>
      </c>
      <c r="L73" s="41"/>
      <c r="M73" s="41"/>
      <c r="N73" s="41"/>
      <c r="O73" s="41">
        <v>4790</v>
      </c>
      <c r="P73" s="52">
        <v>208</v>
      </c>
      <c r="Q73" s="41">
        <f t="shared" si="15"/>
        <v>4582</v>
      </c>
      <c r="R73" s="41">
        <v>702</v>
      </c>
      <c r="S73" s="41">
        <v>417</v>
      </c>
      <c r="T73" s="41">
        <f t="shared" si="16"/>
        <v>285</v>
      </c>
      <c r="U73" s="41">
        <v>985</v>
      </c>
      <c r="V73" s="41">
        <v>430</v>
      </c>
      <c r="W73" s="41">
        <f t="shared" si="17"/>
        <v>555</v>
      </c>
      <c r="X73" s="41">
        <v>6375</v>
      </c>
      <c r="Y73" s="41">
        <v>2940</v>
      </c>
      <c r="Z73" s="41">
        <f t="shared" si="18"/>
        <v>3435</v>
      </c>
      <c r="AA73" s="99">
        <v>7.4838660890965807</v>
      </c>
      <c r="AB73" s="99">
        <v>6.5196396981911509</v>
      </c>
      <c r="AC73" s="99">
        <v>6.0365687360652514</v>
      </c>
    </row>
    <row r="74" spans="2:29">
      <c r="B74" s="57" t="s">
        <v>179</v>
      </c>
      <c r="C74" s="73">
        <f t="shared" si="10"/>
        <v>44321</v>
      </c>
      <c r="D74" s="73">
        <f t="shared" si="11"/>
        <v>9931</v>
      </c>
      <c r="E74" s="73">
        <f t="shared" si="12"/>
        <v>34390</v>
      </c>
      <c r="F74" s="41">
        <v>26359</v>
      </c>
      <c r="G74" s="52">
        <v>6419</v>
      </c>
      <c r="H74" s="41">
        <f t="shared" si="13"/>
        <v>19940</v>
      </c>
      <c r="I74" s="41">
        <v>2609</v>
      </c>
      <c r="J74" s="41">
        <v>44</v>
      </c>
      <c r="K74" s="41">
        <f t="shared" si="14"/>
        <v>2565</v>
      </c>
      <c r="L74" s="41"/>
      <c r="M74" s="41"/>
      <c r="N74" s="41"/>
      <c r="O74" s="41">
        <v>5190</v>
      </c>
      <c r="P74" s="52">
        <v>97</v>
      </c>
      <c r="Q74" s="41">
        <f t="shared" si="15"/>
        <v>5093</v>
      </c>
      <c r="R74" s="41">
        <v>766</v>
      </c>
      <c r="S74" s="41">
        <v>1172</v>
      </c>
      <c r="T74" s="41">
        <f t="shared" si="16"/>
        <v>-406</v>
      </c>
      <c r="U74" s="41">
        <v>1642</v>
      </c>
      <c r="V74" s="41">
        <v>234</v>
      </c>
      <c r="W74" s="41">
        <f t="shared" si="17"/>
        <v>1408</v>
      </c>
      <c r="X74" s="41">
        <v>7755</v>
      </c>
      <c r="Y74" s="41">
        <v>1965</v>
      </c>
      <c r="Z74" s="41">
        <f t="shared" si="18"/>
        <v>5790</v>
      </c>
      <c r="AA74" s="99">
        <v>7.6460300346891392</v>
      </c>
      <c r="AB74" s="99">
        <v>7.0291064677432482</v>
      </c>
      <c r="AC74" s="99">
        <v>6.2375963750006367</v>
      </c>
    </row>
    <row r="75" spans="2:29">
      <c r="B75" s="57" t="s">
        <v>180</v>
      </c>
      <c r="C75" s="73">
        <f t="shared" si="10"/>
        <v>38306</v>
      </c>
      <c r="D75" s="73">
        <f t="shared" si="11"/>
        <v>10147</v>
      </c>
      <c r="E75" s="73">
        <f t="shared" si="12"/>
        <v>28159</v>
      </c>
      <c r="F75" s="41">
        <v>12675</v>
      </c>
      <c r="G75" s="52">
        <v>6520</v>
      </c>
      <c r="H75" s="41">
        <f t="shared" si="13"/>
        <v>6155</v>
      </c>
      <c r="I75" s="41">
        <v>785</v>
      </c>
      <c r="J75" s="41">
        <v>72</v>
      </c>
      <c r="K75" s="41">
        <f t="shared" si="14"/>
        <v>713</v>
      </c>
      <c r="L75" s="41"/>
      <c r="M75" s="41"/>
      <c r="N75" s="41"/>
      <c r="O75" s="41">
        <v>3517</v>
      </c>
      <c r="P75" s="52">
        <v>99</v>
      </c>
      <c r="Q75" s="41">
        <f t="shared" si="15"/>
        <v>3418</v>
      </c>
      <c r="R75" s="41">
        <v>931</v>
      </c>
      <c r="S75" s="41">
        <v>1059</v>
      </c>
      <c r="T75" s="41">
        <f t="shared" si="16"/>
        <v>-128</v>
      </c>
      <c r="U75" s="41">
        <v>810</v>
      </c>
      <c r="V75" s="41">
        <v>203</v>
      </c>
      <c r="W75" s="41">
        <f t="shared" si="17"/>
        <v>607</v>
      </c>
      <c r="X75" s="41">
        <v>19588</v>
      </c>
      <c r="Y75" s="41">
        <v>2194</v>
      </c>
      <c r="Z75" s="41">
        <f t="shared" si="18"/>
        <v>17394</v>
      </c>
      <c r="AA75" s="99">
        <v>6.608353297732501</v>
      </c>
      <c r="AB75" s="99">
        <v>6.4749184023777575</v>
      </c>
      <c r="AC75" s="99">
        <v>6.4424374095268053</v>
      </c>
    </row>
    <row r="76" spans="2:29">
      <c r="B76" s="57" t="s">
        <v>181</v>
      </c>
      <c r="C76" s="73">
        <f t="shared" si="10"/>
        <v>40998</v>
      </c>
      <c r="D76" s="73">
        <f t="shared" si="11"/>
        <v>9868</v>
      </c>
      <c r="E76" s="73">
        <f t="shared" si="12"/>
        <v>31130</v>
      </c>
      <c r="F76" s="41">
        <v>25488</v>
      </c>
      <c r="G76" s="52">
        <v>6377</v>
      </c>
      <c r="H76" s="41">
        <f t="shared" si="13"/>
        <v>19111</v>
      </c>
      <c r="I76" s="41">
        <v>2340</v>
      </c>
      <c r="J76" s="41">
        <v>75</v>
      </c>
      <c r="K76" s="41">
        <f t="shared" si="14"/>
        <v>2265</v>
      </c>
      <c r="L76" s="41"/>
      <c r="M76" s="41"/>
      <c r="N76" s="41"/>
      <c r="O76" s="41">
        <v>3982</v>
      </c>
      <c r="P76" s="52">
        <v>97</v>
      </c>
      <c r="Q76" s="41">
        <f t="shared" si="15"/>
        <v>3885</v>
      </c>
      <c r="R76" s="41">
        <v>851</v>
      </c>
      <c r="S76" s="41">
        <v>990</v>
      </c>
      <c r="T76" s="41">
        <f t="shared" si="16"/>
        <v>-139</v>
      </c>
      <c r="U76" s="41">
        <v>1028</v>
      </c>
      <c r="V76" s="41">
        <v>198</v>
      </c>
      <c r="W76" s="41">
        <f t="shared" si="17"/>
        <v>830</v>
      </c>
      <c r="X76" s="41">
        <v>7309</v>
      </c>
      <c r="Y76" s="41">
        <v>2131</v>
      </c>
      <c r="Z76" s="41">
        <f t="shared" si="18"/>
        <v>5178</v>
      </c>
      <c r="AA76" s="99">
        <v>7.0727632355358709</v>
      </c>
      <c r="AB76" s="99">
        <v>6.943724894338807</v>
      </c>
      <c r="AC76" s="99">
        <v>6.6508935271708065</v>
      </c>
    </row>
    <row r="77" spans="2:29">
      <c r="B77" s="57" t="s">
        <v>182</v>
      </c>
      <c r="C77" s="73">
        <f t="shared" si="10"/>
        <v>49826</v>
      </c>
      <c r="D77" s="73">
        <f t="shared" si="11"/>
        <v>11500</v>
      </c>
      <c r="E77" s="73">
        <f t="shared" si="12"/>
        <v>38326</v>
      </c>
      <c r="F77" s="41">
        <v>33053</v>
      </c>
      <c r="G77" s="52">
        <v>7229</v>
      </c>
      <c r="H77" s="41">
        <f t="shared" si="13"/>
        <v>25824</v>
      </c>
      <c r="I77" s="41">
        <v>2800</v>
      </c>
      <c r="J77" s="41">
        <v>91</v>
      </c>
      <c r="K77" s="41">
        <f t="shared" si="14"/>
        <v>2709</v>
      </c>
      <c r="L77" s="41"/>
      <c r="M77" s="41"/>
      <c r="N77" s="41"/>
      <c r="O77" s="41">
        <v>4748</v>
      </c>
      <c r="P77" s="52">
        <v>118</v>
      </c>
      <c r="Q77" s="41">
        <f t="shared" si="15"/>
        <v>4630</v>
      </c>
      <c r="R77" s="41">
        <v>1220</v>
      </c>
      <c r="S77" s="41">
        <v>1196</v>
      </c>
      <c r="T77" s="41">
        <f t="shared" si="16"/>
        <v>24</v>
      </c>
      <c r="U77" s="41">
        <v>994</v>
      </c>
      <c r="V77" s="41">
        <v>255</v>
      </c>
      <c r="W77" s="41">
        <f t="shared" si="17"/>
        <v>739</v>
      </c>
      <c r="X77" s="41">
        <v>7011</v>
      </c>
      <c r="Y77" s="41">
        <v>2611</v>
      </c>
      <c r="Z77" s="41">
        <f t="shared" si="18"/>
        <v>4400</v>
      </c>
      <c r="AA77" s="99">
        <v>8.5957242054200282</v>
      </c>
      <c r="AB77" s="99">
        <v>6.9189430035600799</v>
      </c>
      <c r="AC77" s="99">
        <v>6.8627557053139121</v>
      </c>
    </row>
    <row r="78" spans="2:29">
      <c r="B78" s="57" t="s">
        <v>183</v>
      </c>
      <c r="C78" s="73">
        <f t="shared" si="10"/>
        <v>36915.343139999997</v>
      </c>
      <c r="D78" s="73">
        <f t="shared" si="11"/>
        <v>11083.371660000003</v>
      </c>
      <c r="E78" s="73">
        <f t="shared" si="12"/>
        <v>25831.97148</v>
      </c>
      <c r="F78" s="41">
        <v>22980.431410000001</v>
      </c>
      <c r="G78" s="52">
        <v>7289.132165</v>
      </c>
      <c r="H78" s="41">
        <f t="shared" si="13"/>
        <v>15691.299245000002</v>
      </c>
      <c r="I78" s="41">
        <v>1915.06296</v>
      </c>
      <c r="J78" s="41">
        <v>93.266100000000009</v>
      </c>
      <c r="K78" s="41">
        <f t="shared" si="14"/>
        <v>1821.7968599999999</v>
      </c>
      <c r="L78" s="41"/>
      <c r="M78" s="41"/>
      <c r="N78" s="41"/>
      <c r="O78" s="41">
        <v>4940.7804399999995</v>
      </c>
      <c r="P78" s="52">
        <v>103.84828999999999</v>
      </c>
      <c r="Q78" s="41">
        <f t="shared" si="15"/>
        <v>4836.9321499999996</v>
      </c>
      <c r="R78" s="41">
        <v>996.74800000000005</v>
      </c>
      <c r="S78" s="41">
        <v>1009.3476949999999</v>
      </c>
      <c r="T78" s="41">
        <f t="shared" si="16"/>
        <v>-12.599694999999883</v>
      </c>
      <c r="U78" s="41">
        <v>920.09637999999995</v>
      </c>
      <c r="V78" s="41">
        <v>208.65822</v>
      </c>
      <c r="W78" s="41">
        <f t="shared" si="17"/>
        <v>711.43815999999993</v>
      </c>
      <c r="X78" s="41">
        <v>5162.2239499999996</v>
      </c>
      <c r="Y78" s="41">
        <v>2379.1191900000031</v>
      </c>
      <c r="Z78" s="41">
        <f t="shared" si="18"/>
        <v>2783.1047599999965</v>
      </c>
      <c r="AA78" s="99">
        <v>6.368444357963396</v>
      </c>
      <c r="AB78" s="99">
        <v>7.2558437275393128</v>
      </c>
      <c r="AC78" s="99">
        <v>7.077821352312009</v>
      </c>
    </row>
    <row r="79" spans="2:29">
      <c r="B79" s="57" t="s">
        <v>184</v>
      </c>
      <c r="C79" s="73">
        <f t="shared" si="10"/>
        <v>27648.982010000003</v>
      </c>
      <c r="D79" s="73">
        <f t="shared" si="11"/>
        <v>7777.4233099999974</v>
      </c>
      <c r="E79" s="73">
        <f t="shared" si="12"/>
        <v>19871.558700000009</v>
      </c>
      <c r="F79" s="41">
        <v>17952.718000000001</v>
      </c>
      <c r="G79" s="52">
        <v>5339.2722800000001</v>
      </c>
      <c r="H79" s="41">
        <f t="shared" si="13"/>
        <v>12613.44572</v>
      </c>
      <c r="I79" s="41">
        <v>914.02244999999994</v>
      </c>
      <c r="J79" s="41">
        <v>72.449449999999999</v>
      </c>
      <c r="K79" s="41">
        <f t="shared" si="14"/>
        <v>841.57299999999998</v>
      </c>
      <c r="L79" s="41"/>
      <c r="M79" s="41"/>
      <c r="N79" s="41"/>
      <c r="O79" s="41">
        <v>3098.2293</v>
      </c>
      <c r="P79" s="52">
        <v>77.4255</v>
      </c>
      <c r="Q79" s="41">
        <f t="shared" si="15"/>
        <v>3020.8038000000001</v>
      </c>
      <c r="R79" s="41">
        <v>655.38871999999992</v>
      </c>
      <c r="S79" s="41">
        <v>527.90671999999995</v>
      </c>
      <c r="T79" s="41">
        <f t="shared" si="16"/>
        <v>127.48199999999997</v>
      </c>
      <c r="U79" s="41">
        <v>890.95160999999996</v>
      </c>
      <c r="V79" s="41">
        <v>233.29372000000001</v>
      </c>
      <c r="W79" s="41">
        <f t="shared" si="17"/>
        <v>657.65788999999995</v>
      </c>
      <c r="X79" s="41">
        <v>4137.6719300000041</v>
      </c>
      <c r="Y79" s="41">
        <v>1527.0756399999973</v>
      </c>
      <c r="Z79" s="41">
        <f t="shared" si="18"/>
        <v>2610.5962900000068</v>
      </c>
      <c r="AA79" s="99">
        <v>4.7698595897439073</v>
      </c>
      <c r="AB79" s="99">
        <v>6.1164484163212816</v>
      </c>
      <c r="AC79" s="99">
        <v>7.2958779235045075</v>
      </c>
    </row>
    <row r="80" spans="2:29">
      <c r="B80" s="57" t="s">
        <v>185</v>
      </c>
      <c r="C80" s="73">
        <f t="shared" si="10"/>
        <v>36909.134130000013</v>
      </c>
      <c r="D80" s="73">
        <f t="shared" si="11"/>
        <v>10209.234090000004</v>
      </c>
      <c r="E80" s="73">
        <f t="shared" si="12"/>
        <v>26699.900040000008</v>
      </c>
      <c r="F80" s="41">
        <v>24157.741000000002</v>
      </c>
      <c r="G80" s="52">
        <v>7333.9896200000003</v>
      </c>
      <c r="H80" s="41">
        <f t="shared" si="13"/>
        <v>16823.751380000002</v>
      </c>
      <c r="I80" s="41">
        <v>809.90629000000001</v>
      </c>
      <c r="J80" s="41">
        <v>123.0438</v>
      </c>
      <c r="K80" s="41">
        <f t="shared" si="14"/>
        <v>686.86248999999998</v>
      </c>
      <c r="L80" s="41"/>
      <c r="M80" s="41"/>
      <c r="N80" s="41"/>
      <c r="O80" s="41">
        <v>3892.2804999999998</v>
      </c>
      <c r="P80" s="52">
        <v>98.238</v>
      </c>
      <c r="Q80" s="41">
        <f t="shared" si="15"/>
        <v>3794.0425</v>
      </c>
      <c r="R80" s="41">
        <v>984.00224000000003</v>
      </c>
      <c r="S80" s="41">
        <v>576.16127000000006</v>
      </c>
      <c r="T80" s="41">
        <f t="shared" si="16"/>
        <v>407.84096999999997</v>
      </c>
      <c r="U80" s="41">
        <v>1311.4305200000001</v>
      </c>
      <c r="V80" s="41">
        <v>212.904</v>
      </c>
      <c r="W80" s="41">
        <f t="shared" si="17"/>
        <v>1098.5265200000001</v>
      </c>
      <c r="X80" s="41">
        <v>5753.7735800000064</v>
      </c>
      <c r="Y80" s="41">
        <v>1864.897400000001</v>
      </c>
      <c r="Z80" s="41">
        <f t="shared" si="18"/>
        <v>3888.8761800000057</v>
      </c>
      <c r="AA80" s="99">
        <v>6.3673732116231605</v>
      </c>
      <c r="AB80" s="99">
        <v>6.6027730710982135</v>
      </c>
      <c r="AC80" s="99">
        <v>7.5167107073530977</v>
      </c>
    </row>
    <row r="81" spans="2:29">
      <c r="B81" s="57" t="s">
        <v>186</v>
      </c>
      <c r="C81" s="73">
        <f t="shared" si="10"/>
        <v>36759.11761999999</v>
      </c>
      <c r="D81" s="73">
        <f t="shared" si="11"/>
        <v>9567.1725200000001</v>
      </c>
      <c r="E81" s="73">
        <f t="shared" si="12"/>
        <v>27191.945099999986</v>
      </c>
      <c r="F81" s="41">
        <v>24076.803</v>
      </c>
      <c r="G81" s="52">
        <v>6284.50342</v>
      </c>
      <c r="H81" s="41">
        <f t="shared" si="13"/>
        <v>17792.299579999999</v>
      </c>
      <c r="I81" s="41">
        <v>1432.1540400000001</v>
      </c>
      <c r="J81" s="41">
        <v>62.065859999999901</v>
      </c>
      <c r="K81" s="41">
        <f t="shared" si="14"/>
        <v>1370.0881800000002</v>
      </c>
      <c r="L81" s="41"/>
      <c r="M81" s="41"/>
      <c r="N81" s="41"/>
      <c r="O81" s="41">
        <v>3973.3380000000002</v>
      </c>
      <c r="P81" s="52">
        <v>254.49524</v>
      </c>
      <c r="Q81" s="41">
        <f t="shared" si="15"/>
        <v>3718.84276</v>
      </c>
      <c r="R81" s="41">
        <v>1119.6165000000001</v>
      </c>
      <c r="S81" s="41">
        <v>948.51221999999996</v>
      </c>
      <c r="T81" s="41">
        <f t="shared" si="16"/>
        <v>171.10428000000013</v>
      </c>
      <c r="U81" s="41">
        <v>1104.30369</v>
      </c>
      <c r="V81" s="41">
        <v>224.20901999999998</v>
      </c>
      <c r="W81" s="41">
        <f t="shared" si="17"/>
        <v>880.09466999999995</v>
      </c>
      <c r="X81" s="41">
        <v>5052.9023899999902</v>
      </c>
      <c r="Y81" s="41">
        <v>1793.3867600000003</v>
      </c>
      <c r="Z81" s="41">
        <f t="shared" si="18"/>
        <v>3259.5156299999899</v>
      </c>
      <c r="AA81" s="99">
        <v>6.3414931380427042</v>
      </c>
      <c r="AB81" s="99">
        <v>7.0456443321803528</v>
      </c>
      <c r="AC81" s="99">
        <v>7.7400108395443254</v>
      </c>
    </row>
    <row r="82" spans="2:29">
      <c r="B82" s="57" t="s">
        <v>187</v>
      </c>
      <c r="C82" s="73">
        <f t="shared" si="10"/>
        <v>36360.260228999992</v>
      </c>
      <c r="D82" s="73">
        <f t="shared" si="11"/>
        <v>15564.307403478258</v>
      </c>
      <c r="E82" s="73">
        <f t="shared" si="12"/>
        <v>20795.95282552173</v>
      </c>
      <c r="F82" s="41">
        <v>27808.468350000003</v>
      </c>
      <c r="G82" s="52">
        <v>8894.5231121739125</v>
      </c>
      <c r="H82" s="41">
        <f t="shared" si="13"/>
        <v>18913.94523782609</v>
      </c>
      <c r="I82" s="41">
        <v>631.49543749999884</v>
      </c>
      <c r="J82" s="41">
        <v>459.74787956521737</v>
      </c>
      <c r="K82" s="41">
        <f t="shared" si="14"/>
        <v>171.74755793478147</v>
      </c>
      <c r="L82" s="41"/>
      <c r="M82" s="41"/>
      <c r="N82" s="41"/>
      <c r="O82" s="41">
        <v>1710.2063500000002</v>
      </c>
      <c r="P82" s="52">
        <v>1581.9953873913041</v>
      </c>
      <c r="Q82" s="41">
        <f t="shared" si="15"/>
        <v>128.21096260869604</v>
      </c>
      <c r="R82" s="41">
        <v>820.43320999999992</v>
      </c>
      <c r="S82" s="41">
        <v>289.20999217391307</v>
      </c>
      <c r="T82" s="41">
        <f t="shared" si="16"/>
        <v>531.22321782608685</v>
      </c>
      <c r="U82" s="41">
        <v>530.29983299999878</v>
      </c>
      <c r="V82" s="41">
        <v>719.76199999999994</v>
      </c>
      <c r="W82" s="41">
        <f t="shared" si="17"/>
        <v>-189.46216700000116</v>
      </c>
      <c r="X82" s="41">
        <v>4859.3570484999909</v>
      </c>
      <c r="Y82" s="41">
        <v>3619.0690321739121</v>
      </c>
      <c r="Z82" s="41">
        <f t="shared" si="18"/>
        <v>1240.2880163260788</v>
      </c>
      <c r="AA82" s="99">
        <v>6.2726843207519449</v>
      </c>
      <c r="AB82" s="99">
        <v>6.913089963884639</v>
      </c>
      <c r="AC82" s="99">
        <v>7.9653927660790478</v>
      </c>
    </row>
    <row r="83" spans="2:29">
      <c r="B83" s="57" t="s">
        <v>188</v>
      </c>
      <c r="C83" s="73">
        <f t="shared" si="10"/>
        <v>43861.688119500002</v>
      </c>
      <c r="D83" s="73">
        <f t="shared" si="11"/>
        <v>11606.48461</v>
      </c>
      <c r="E83" s="73">
        <f t="shared" si="12"/>
        <v>32255.203509500006</v>
      </c>
      <c r="F83" s="41">
        <v>30308.465736065031</v>
      </c>
      <c r="G83" s="52">
        <v>6334.7557539861309</v>
      </c>
      <c r="H83" s="41">
        <f t="shared" si="13"/>
        <v>23973.709982078901</v>
      </c>
      <c r="I83" s="41">
        <v>1418.6398025644755</v>
      </c>
      <c r="J83" s="41">
        <v>106.89659490255544</v>
      </c>
      <c r="K83" s="41">
        <f t="shared" si="14"/>
        <v>1311.74320766192</v>
      </c>
      <c r="L83" s="41"/>
      <c r="M83" s="41"/>
      <c r="N83" s="41"/>
      <c r="O83" s="41">
        <v>3140.0268678147254</v>
      </c>
      <c r="P83" s="52">
        <v>589.79750620806908</v>
      </c>
      <c r="Q83" s="41">
        <f t="shared" si="15"/>
        <v>2550.2293616066563</v>
      </c>
      <c r="R83" s="41">
        <v>530.11766763407684</v>
      </c>
      <c r="S83" s="41">
        <v>1458.3100596897727</v>
      </c>
      <c r="T83" s="41">
        <f t="shared" si="16"/>
        <v>-928.1923920556959</v>
      </c>
      <c r="U83" s="41">
        <v>1155.08302</v>
      </c>
      <c r="V83" s="41">
        <v>255.1815</v>
      </c>
      <c r="W83" s="41">
        <f t="shared" si="17"/>
        <v>899.90152</v>
      </c>
      <c r="X83" s="41">
        <v>7309.3550254216971</v>
      </c>
      <c r="Y83" s="41">
        <v>2861.5431952134722</v>
      </c>
      <c r="Z83" s="41">
        <f t="shared" si="18"/>
        <v>4447.8118302082248</v>
      </c>
      <c r="AA83" s="99">
        <v>7.5667919210727375</v>
      </c>
      <c r="AB83" s="99">
        <v>7.7807445924706373</v>
      </c>
      <c r="AC83" s="99">
        <v>8.1924086044351654</v>
      </c>
    </row>
    <row r="84" spans="2:29">
      <c r="B84" s="57" t="s">
        <v>189</v>
      </c>
      <c r="C84" s="73">
        <f t="shared" si="10"/>
        <v>50493.158050000013</v>
      </c>
      <c r="D84" s="73">
        <f t="shared" si="11"/>
        <v>14746.654820000002</v>
      </c>
      <c r="E84" s="73">
        <f t="shared" si="12"/>
        <v>35746.503230000009</v>
      </c>
      <c r="F84" s="41">
        <v>34348.360954189389</v>
      </c>
      <c r="G84" s="52">
        <v>9522.3276500000011</v>
      </c>
      <c r="H84" s="41">
        <f t="shared" si="13"/>
        <v>24826.03330418939</v>
      </c>
      <c r="I84" s="41">
        <v>1381.4053712430914</v>
      </c>
      <c r="J84" s="41">
        <v>70.739519999999999</v>
      </c>
      <c r="K84" s="41">
        <f t="shared" si="14"/>
        <v>1310.6658512430913</v>
      </c>
      <c r="L84" s="41"/>
      <c r="M84" s="41"/>
      <c r="N84" s="41"/>
      <c r="O84" s="41">
        <v>5309.2760631921219</v>
      </c>
      <c r="P84" s="52">
        <v>707.44576000000006</v>
      </c>
      <c r="Q84" s="41">
        <f t="shared" si="15"/>
        <v>4601.8303031921223</v>
      </c>
      <c r="R84" s="41">
        <v>548.87170798287912</v>
      </c>
      <c r="S84" s="41">
        <v>972.70577000000003</v>
      </c>
      <c r="T84" s="41">
        <f t="shared" si="16"/>
        <v>-423.83406201712091</v>
      </c>
      <c r="U84" s="41">
        <v>1250.0427146187405</v>
      </c>
      <c r="V84" s="41">
        <v>287.87045000000001</v>
      </c>
      <c r="W84" s="41">
        <f t="shared" si="17"/>
        <v>962.17226461874054</v>
      </c>
      <c r="X84" s="41">
        <v>7655.2012387737886</v>
      </c>
      <c r="Y84" s="41">
        <v>3185.56567</v>
      </c>
      <c r="Z84" s="41">
        <f t="shared" si="18"/>
        <v>4469.6355687737887</v>
      </c>
      <c r="AA84" s="99">
        <v>8.7108188668262407</v>
      </c>
      <c r="AB84" s="99">
        <v>8.2060683804812484</v>
      </c>
      <c r="AC84" s="99">
        <v>8.4205235523153181</v>
      </c>
    </row>
    <row r="85" spans="2:29">
      <c r="B85" s="57" t="s">
        <v>190</v>
      </c>
      <c r="C85" s="73">
        <f t="shared" si="10"/>
        <v>55140.114401599989</v>
      </c>
      <c r="D85" s="73">
        <f t="shared" si="11"/>
        <v>15790.3332271</v>
      </c>
      <c r="E85" s="73">
        <f t="shared" si="12"/>
        <v>39349.781174499993</v>
      </c>
      <c r="F85" s="41">
        <v>36967.75376</v>
      </c>
      <c r="G85" s="52">
        <v>10551.0051771</v>
      </c>
      <c r="H85" s="41">
        <f t="shared" si="13"/>
        <v>26416.7485829</v>
      </c>
      <c r="I85" s="41">
        <v>1302.0951935999999</v>
      </c>
      <c r="J85" s="41">
        <v>35.478610000000003</v>
      </c>
      <c r="K85" s="41">
        <f t="shared" si="14"/>
        <v>1266.6165836</v>
      </c>
      <c r="L85" s="41"/>
      <c r="M85" s="41"/>
      <c r="N85" s="41"/>
      <c r="O85" s="41">
        <v>5561.3651600000003</v>
      </c>
      <c r="P85" s="52">
        <v>1149.8724199999999</v>
      </c>
      <c r="Q85" s="41">
        <f t="shared" si="15"/>
        <v>4411.4927400000006</v>
      </c>
      <c r="R85" s="41">
        <v>617.00956719999999</v>
      </c>
      <c r="S85" s="41">
        <v>461.82327000000004</v>
      </c>
      <c r="T85" s="41">
        <f t="shared" si="16"/>
        <v>155.18629719999996</v>
      </c>
      <c r="U85" s="41">
        <v>1374.8535200000001</v>
      </c>
      <c r="V85" s="41">
        <v>351.75534999999996</v>
      </c>
      <c r="W85" s="41">
        <f t="shared" si="17"/>
        <v>1023.0981700000002</v>
      </c>
      <c r="X85" s="41">
        <v>9317.0372007999904</v>
      </c>
      <c r="Y85" s="41">
        <v>3240.3983999999996</v>
      </c>
      <c r="Z85" s="41">
        <f t="shared" si="18"/>
        <v>6076.6388007999903</v>
      </c>
      <c r="AA85" s="99">
        <v>9.512487778498425</v>
      </c>
      <c r="AB85" s="99">
        <v>8.3245577919115998</v>
      </c>
      <c r="AC85" s="99">
        <v>8.6491586390075206</v>
      </c>
    </row>
    <row r="86" spans="2:29">
      <c r="B86" s="57" t="s">
        <v>191</v>
      </c>
      <c r="C86" s="73">
        <f t="shared" si="10"/>
        <v>57077.812983317323</v>
      </c>
      <c r="D86" s="73">
        <f t="shared" si="11"/>
        <v>14173.086113481209</v>
      </c>
      <c r="E86" s="73">
        <f t="shared" si="12"/>
        <v>42904.726869836122</v>
      </c>
      <c r="F86" s="41">
        <v>41979.644441621422</v>
      </c>
      <c r="G86" s="52">
        <v>10051.460788417357</v>
      </c>
      <c r="H86" s="41">
        <f t="shared" si="13"/>
        <v>31928.183653204065</v>
      </c>
      <c r="I86" s="41">
        <v>1675.8834710292097</v>
      </c>
      <c r="J86" s="41">
        <v>47.874192995819485</v>
      </c>
      <c r="K86" s="41">
        <f t="shared" si="14"/>
        <v>1628.0092780333903</v>
      </c>
      <c r="L86" s="41"/>
      <c r="M86" s="41"/>
      <c r="N86" s="41"/>
      <c r="O86" s="41">
        <v>5757.7155666058388</v>
      </c>
      <c r="P86" s="52">
        <v>1413.3572266325341</v>
      </c>
      <c r="Q86" s="41">
        <f t="shared" si="15"/>
        <v>4344.3583399733052</v>
      </c>
      <c r="R86" s="41">
        <v>491.17265278783469</v>
      </c>
      <c r="S86" s="41">
        <v>327.32370941759962</v>
      </c>
      <c r="T86" s="41">
        <f t="shared" si="16"/>
        <v>163.84894337023508</v>
      </c>
      <c r="U86" s="41">
        <v>1275.9113777199998</v>
      </c>
      <c r="V86" s="41">
        <v>348.24709430000001</v>
      </c>
      <c r="W86" s="41">
        <f t="shared" si="17"/>
        <v>927.66428341999972</v>
      </c>
      <c r="X86" s="41">
        <v>5897.4854735530262</v>
      </c>
      <c r="Y86" s="41">
        <v>1984.8231017178989</v>
      </c>
      <c r="Z86" s="41">
        <f t="shared" si="18"/>
        <v>3912.6623718351275</v>
      </c>
      <c r="AA86" s="99">
        <v>9.8467695310307519</v>
      </c>
      <c r="AB86" s="99">
        <v>8.9237646158505264</v>
      </c>
      <c r="AC86" s="99">
        <v>8.8777035687491743</v>
      </c>
    </row>
    <row r="87" spans="2:29">
      <c r="B87" s="57" t="s">
        <v>192</v>
      </c>
      <c r="C87" s="73">
        <f t="shared" si="10"/>
        <v>53504.917544119598</v>
      </c>
      <c r="D87" s="73">
        <f t="shared" si="11"/>
        <v>5491.2422789000002</v>
      </c>
      <c r="E87" s="73">
        <f t="shared" si="12"/>
        <v>48013.675265219594</v>
      </c>
      <c r="F87" s="41">
        <v>33655.057974842035</v>
      </c>
      <c r="G87" s="52">
        <v>1651.5493207071281</v>
      </c>
      <c r="H87" s="41">
        <f t="shared" si="13"/>
        <v>32003.508654134908</v>
      </c>
      <c r="I87" s="41">
        <v>1516.8376560817237</v>
      </c>
      <c r="J87" s="41">
        <v>59.705220000000004</v>
      </c>
      <c r="K87" s="41">
        <f t="shared" si="14"/>
        <v>1457.1324360817237</v>
      </c>
      <c r="L87" s="41"/>
      <c r="M87" s="41"/>
      <c r="N87" s="41"/>
      <c r="O87" s="41">
        <v>6916.7625639844646</v>
      </c>
      <c r="P87" s="52">
        <v>91.605269664799508</v>
      </c>
      <c r="Q87" s="41">
        <f t="shared" si="15"/>
        <v>6825.1572943196652</v>
      </c>
      <c r="R87" s="41">
        <v>1031.7748928747851</v>
      </c>
      <c r="S87" s="41">
        <v>577.77233656936755</v>
      </c>
      <c r="T87" s="41">
        <f t="shared" si="16"/>
        <v>454.00255630541756</v>
      </c>
      <c r="U87" s="41">
        <v>1296.3109825923268</v>
      </c>
      <c r="V87" s="41">
        <v>322.33025174782216</v>
      </c>
      <c r="W87" s="41">
        <f t="shared" si="17"/>
        <v>973.98073084450471</v>
      </c>
      <c r="X87" s="41">
        <v>9088.1734737442639</v>
      </c>
      <c r="Y87" s="41">
        <v>2788.2798802108828</v>
      </c>
      <c r="Z87" s="41">
        <f t="shared" si="18"/>
        <v>6299.8935935333811</v>
      </c>
      <c r="AA87" s="99">
        <v>9.2303920612329211</v>
      </c>
      <c r="AB87" s="99">
        <v>8.9230267717410072</v>
      </c>
      <c r="AC87" s="99">
        <v>9.1055088344514576</v>
      </c>
    </row>
    <row r="88" spans="2:29">
      <c r="B88" s="57" t="s">
        <v>193</v>
      </c>
      <c r="C88" s="73">
        <f t="shared" si="10"/>
        <v>55968</v>
      </c>
      <c r="D88" s="73">
        <f t="shared" si="11"/>
        <v>10465</v>
      </c>
      <c r="E88" s="73">
        <f t="shared" si="12"/>
        <v>45503</v>
      </c>
      <c r="F88" s="41">
        <v>34239</v>
      </c>
      <c r="G88" s="52">
        <v>2031</v>
      </c>
      <c r="H88" s="41">
        <f t="shared" si="13"/>
        <v>32208</v>
      </c>
      <c r="I88" s="41">
        <v>2035</v>
      </c>
      <c r="J88" s="41">
        <v>80</v>
      </c>
      <c r="K88" s="41">
        <f t="shared" si="14"/>
        <v>1955</v>
      </c>
      <c r="L88" s="41"/>
      <c r="M88" s="41"/>
      <c r="N88" s="41"/>
      <c r="O88" s="41">
        <v>6756</v>
      </c>
      <c r="P88" s="52">
        <v>146</v>
      </c>
      <c r="Q88" s="41">
        <f t="shared" si="15"/>
        <v>6610</v>
      </c>
      <c r="R88" s="41">
        <v>1858</v>
      </c>
      <c r="S88" s="41">
        <v>688</v>
      </c>
      <c r="T88" s="41">
        <f t="shared" si="16"/>
        <v>1170</v>
      </c>
      <c r="U88" s="41">
        <v>1889</v>
      </c>
      <c r="V88" s="41">
        <v>402</v>
      </c>
      <c r="W88" s="41">
        <f t="shared" si="17"/>
        <v>1487</v>
      </c>
      <c r="X88" s="41">
        <v>9191</v>
      </c>
      <c r="Y88" s="41">
        <v>7118</v>
      </c>
      <c r="Z88" s="41">
        <f t="shared" si="18"/>
        <v>2073</v>
      </c>
      <c r="AA88" s="99">
        <v>9.6553103265152362</v>
      </c>
      <c r="AB88" s="99">
        <v>9.2789302821330555</v>
      </c>
      <c r="AC88" s="99">
        <v>9.3319102582204909</v>
      </c>
    </row>
    <row r="89" spans="2:29">
      <c r="B89" s="57" t="s">
        <v>194</v>
      </c>
      <c r="C89" s="73">
        <f t="shared" si="10"/>
        <v>62611</v>
      </c>
      <c r="D89" s="73">
        <f t="shared" si="11"/>
        <v>6290</v>
      </c>
      <c r="E89" s="73">
        <f t="shared" si="12"/>
        <v>56321</v>
      </c>
      <c r="F89" s="41">
        <v>40242</v>
      </c>
      <c r="G89" s="52">
        <v>2332</v>
      </c>
      <c r="H89" s="41">
        <f t="shared" si="13"/>
        <v>37910</v>
      </c>
      <c r="I89" s="41">
        <v>1854</v>
      </c>
      <c r="J89" s="41">
        <v>97</v>
      </c>
      <c r="K89" s="41">
        <f t="shared" si="14"/>
        <v>1757</v>
      </c>
      <c r="L89" s="41"/>
      <c r="M89" s="41"/>
      <c r="N89" s="41"/>
      <c r="O89" s="41">
        <v>8344</v>
      </c>
      <c r="P89" s="52">
        <v>189</v>
      </c>
      <c r="Q89" s="41">
        <f t="shared" si="15"/>
        <v>8155</v>
      </c>
      <c r="R89" s="41">
        <v>1981</v>
      </c>
      <c r="S89" s="41">
        <v>815</v>
      </c>
      <c r="T89" s="41">
        <f t="shared" si="16"/>
        <v>1166</v>
      </c>
      <c r="U89" s="41">
        <v>1449</v>
      </c>
      <c r="V89" s="41">
        <v>427</v>
      </c>
      <c r="W89" s="41">
        <f t="shared" si="17"/>
        <v>1022</v>
      </c>
      <c r="X89" s="41">
        <v>8741</v>
      </c>
      <c r="Y89" s="41">
        <v>2430</v>
      </c>
      <c r="Z89" s="41">
        <f t="shared" si="18"/>
        <v>6311</v>
      </c>
      <c r="AA89" s="99">
        <v>10.801326380314562</v>
      </c>
      <c r="AB89" s="99">
        <v>8.7986963972977055</v>
      </c>
      <c r="AC89" s="99">
        <v>9.556213121785591</v>
      </c>
    </row>
    <row r="90" spans="2:29">
      <c r="B90" s="57" t="s">
        <v>195</v>
      </c>
      <c r="C90" s="73">
        <f t="shared" si="10"/>
        <v>51504</v>
      </c>
      <c r="D90" s="73">
        <f t="shared" si="11"/>
        <v>4956</v>
      </c>
      <c r="E90" s="73">
        <f t="shared" si="12"/>
        <v>46548</v>
      </c>
      <c r="F90" s="41">
        <v>35292</v>
      </c>
      <c r="G90" s="52">
        <v>2033</v>
      </c>
      <c r="H90" s="41">
        <f t="shared" si="13"/>
        <v>33259</v>
      </c>
      <c r="I90" s="41">
        <v>1447</v>
      </c>
      <c r="J90" s="41">
        <v>73</v>
      </c>
      <c r="K90" s="41">
        <f t="shared" si="14"/>
        <v>1374</v>
      </c>
      <c r="L90" s="41"/>
      <c r="M90" s="41"/>
      <c r="N90" s="41"/>
      <c r="O90" s="41">
        <v>6293</v>
      </c>
      <c r="P90" s="52">
        <v>157</v>
      </c>
      <c r="Q90" s="41">
        <f t="shared" si="15"/>
        <v>6136</v>
      </c>
      <c r="R90" s="41">
        <v>1332</v>
      </c>
      <c r="S90" s="41">
        <v>736</v>
      </c>
      <c r="T90" s="41">
        <f t="shared" si="16"/>
        <v>596</v>
      </c>
      <c r="U90" s="41">
        <v>1148</v>
      </c>
      <c r="V90" s="41">
        <v>327</v>
      </c>
      <c r="W90" s="41">
        <f t="shared" si="17"/>
        <v>821</v>
      </c>
      <c r="X90" s="41">
        <v>5992</v>
      </c>
      <c r="Y90" s="41">
        <v>1630</v>
      </c>
      <c r="Z90" s="41">
        <f t="shared" si="18"/>
        <v>4362</v>
      </c>
      <c r="AA90" s="99">
        <v>8.8852040997863195</v>
      </c>
      <c r="AB90" s="99">
        <v>10.16932173758388</v>
      </c>
      <c r="AC90" s="99">
        <v>9.7777004470167643</v>
      </c>
    </row>
    <row r="91" spans="2:29">
      <c r="B91" s="57" t="s">
        <v>196</v>
      </c>
      <c r="C91" s="73">
        <f t="shared" si="10"/>
        <v>50937.066275900121</v>
      </c>
      <c r="D91" s="73">
        <f t="shared" si="11"/>
        <v>6196.0843513466552</v>
      </c>
      <c r="E91" s="73">
        <f t="shared" si="12"/>
        <v>44740.98192455346</v>
      </c>
      <c r="F91" s="41">
        <v>30788.299455670411</v>
      </c>
      <c r="G91" s="52">
        <v>2584.4065471332174</v>
      </c>
      <c r="H91" s="41">
        <f t="shared" si="13"/>
        <v>28203.892908537193</v>
      </c>
      <c r="I91" s="41">
        <v>1679.7407574842873</v>
      </c>
      <c r="J91" s="41">
        <v>56.686063783387716</v>
      </c>
      <c r="K91" s="41">
        <f t="shared" si="14"/>
        <v>1623.0546937008996</v>
      </c>
      <c r="L91" s="41"/>
      <c r="M91" s="41"/>
      <c r="N91" s="41"/>
      <c r="O91" s="41">
        <v>8242.4201313574122</v>
      </c>
      <c r="P91" s="52">
        <v>171.00708901093134</v>
      </c>
      <c r="Q91" s="41">
        <f t="shared" si="15"/>
        <v>8071.4130423464812</v>
      </c>
      <c r="R91" s="41">
        <v>1377.1819888237665</v>
      </c>
      <c r="S91" s="41">
        <v>891.78075213651528</v>
      </c>
      <c r="T91" s="41">
        <f t="shared" si="16"/>
        <v>485.40123668725118</v>
      </c>
      <c r="U91" s="41">
        <v>1267.9781796866312</v>
      </c>
      <c r="V91" s="41">
        <v>315.78212205754051</v>
      </c>
      <c r="W91" s="41">
        <f t="shared" si="17"/>
        <v>952.19605762909066</v>
      </c>
      <c r="X91" s="41">
        <v>7581.4457628776117</v>
      </c>
      <c r="Y91" s="41">
        <v>2176.4217772250622</v>
      </c>
      <c r="Z91" s="41">
        <f t="shared" si="18"/>
        <v>5405.0239856525495</v>
      </c>
      <c r="AA91" s="99">
        <v>8.7873996214995955</v>
      </c>
      <c r="AB91" s="99">
        <v>11.316136538769999</v>
      </c>
      <c r="AC91" s="99">
        <v>9.995585031411288</v>
      </c>
    </row>
    <row r="92" spans="2:29">
      <c r="B92" s="57" t="s">
        <v>197</v>
      </c>
      <c r="C92" s="73">
        <f t="shared" si="10"/>
        <v>61365.332253321743</v>
      </c>
      <c r="D92" s="73">
        <f t="shared" si="11"/>
        <v>6693.8572319431541</v>
      </c>
      <c r="E92" s="73">
        <f t="shared" si="12"/>
        <v>54671.475021378588</v>
      </c>
      <c r="F92" s="41">
        <v>37727.509369607345</v>
      </c>
      <c r="G92" s="52">
        <v>3123.2140407067986</v>
      </c>
      <c r="H92" s="41">
        <f t="shared" si="13"/>
        <v>34604.295328900545</v>
      </c>
      <c r="I92" s="41">
        <v>1829.5442221131216</v>
      </c>
      <c r="J92" s="41">
        <v>95.366520926935834</v>
      </c>
      <c r="K92" s="41">
        <f t="shared" si="14"/>
        <v>1734.1777011861857</v>
      </c>
      <c r="L92" s="41"/>
      <c r="M92" s="41"/>
      <c r="N92" s="41"/>
      <c r="O92" s="41">
        <v>9904.8711642528378</v>
      </c>
      <c r="P92" s="52">
        <v>167.09228956151389</v>
      </c>
      <c r="Q92" s="41">
        <f t="shared" si="15"/>
        <v>9737.7788746913247</v>
      </c>
      <c r="R92" s="41">
        <v>1882.9755009984353</v>
      </c>
      <c r="S92" s="41">
        <v>650.31071645807663</v>
      </c>
      <c r="T92" s="41">
        <f t="shared" si="16"/>
        <v>1232.6647845403586</v>
      </c>
      <c r="U92" s="41">
        <v>1495.1649588979035</v>
      </c>
      <c r="V92" s="41">
        <v>365.93425426560299</v>
      </c>
      <c r="W92" s="41">
        <f t="shared" si="17"/>
        <v>1129.2307046323006</v>
      </c>
      <c r="X92" s="41">
        <v>8525.2670374521003</v>
      </c>
      <c r="Y92" s="41">
        <v>2291.9394100242262</v>
      </c>
      <c r="Z92" s="41">
        <f t="shared" si="18"/>
        <v>6233.3276274278742</v>
      </c>
      <c r="AA92" s="99">
        <v>10.586430213613777</v>
      </c>
      <c r="AB92" s="99">
        <v>11.191866275178903</v>
      </c>
      <c r="AC92" s="99">
        <v>10.209086504721194</v>
      </c>
    </row>
    <row r="93" spans="2:29">
      <c r="B93" s="57" t="s">
        <v>198</v>
      </c>
      <c r="C93" s="73">
        <f t="shared" si="10"/>
        <v>55171.57</v>
      </c>
      <c r="D93" s="73">
        <f t="shared" si="11"/>
        <v>5672.9</v>
      </c>
      <c r="E93" s="73">
        <f t="shared" si="12"/>
        <v>49498.67</v>
      </c>
      <c r="F93" s="41">
        <v>34885.300000000003</v>
      </c>
      <c r="G93" s="52">
        <v>3137.8</v>
      </c>
      <c r="H93" s="41">
        <f t="shared" si="13"/>
        <v>31747.500000000004</v>
      </c>
      <c r="I93" s="41">
        <v>1105.2</v>
      </c>
      <c r="J93" s="41">
        <v>28.7</v>
      </c>
      <c r="K93" s="41">
        <f t="shared" si="14"/>
        <v>1076.5</v>
      </c>
      <c r="L93" s="41"/>
      <c r="M93" s="41"/>
      <c r="N93" s="41"/>
      <c r="O93" s="41">
        <v>9202</v>
      </c>
      <c r="P93" s="52">
        <v>89</v>
      </c>
      <c r="Q93" s="41">
        <f t="shared" si="15"/>
        <v>9113</v>
      </c>
      <c r="R93" s="41">
        <v>1446.8</v>
      </c>
      <c r="S93" s="41">
        <v>647.29999999999995</v>
      </c>
      <c r="T93" s="41">
        <f t="shared" si="16"/>
        <v>799.5</v>
      </c>
      <c r="U93" s="41">
        <v>913.2</v>
      </c>
      <c r="V93" s="41">
        <v>179.7</v>
      </c>
      <c r="W93" s="41">
        <f t="shared" si="17"/>
        <v>733.5</v>
      </c>
      <c r="X93" s="41">
        <v>7619.07</v>
      </c>
      <c r="Y93" s="41">
        <v>1590.4</v>
      </c>
      <c r="Z93" s="41">
        <f t="shared" si="18"/>
        <v>6028.67</v>
      </c>
      <c r="AA93" s="99">
        <v>9.5179143358894045</v>
      </c>
      <c r="AB93" s="99">
        <v>10.486760750666614</v>
      </c>
      <c r="AC93" s="99">
        <v>10.417493541544356</v>
      </c>
    </row>
    <row r="94" spans="2:29">
      <c r="B94" s="57" t="s">
        <v>199</v>
      </c>
      <c r="C94" s="73">
        <f t="shared" si="10"/>
        <v>70271.441999999995</v>
      </c>
      <c r="D94" s="73">
        <f t="shared" si="11"/>
        <v>10248.692999999999</v>
      </c>
      <c r="E94" s="73">
        <f t="shared" si="12"/>
        <v>60022.748999999996</v>
      </c>
      <c r="F94" s="41">
        <v>43542.771000000001</v>
      </c>
      <c r="G94" s="52">
        <v>5995.3509999999997</v>
      </c>
      <c r="H94" s="41">
        <f t="shared" si="13"/>
        <v>37547.42</v>
      </c>
      <c r="I94" s="41">
        <v>1711.8579999999999</v>
      </c>
      <c r="J94" s="41">
        <v>69.694999999999993</v>
      </c>
      <c r="K94" s="41">
        <f t="shared" si="14"/>
        <v>1642.163</v>
      </c>
      <c r="L94" s="41"/>
      <c r="M94" s="41"/>
      <c r="N94" s="41"/>
      <c r="O94" s="41">
        <v>12062.628000000001</v>
      </c>
      <c r="P94" s="52">
        <v>156.19</v>
      </c>
      <c r="Q94" s="41">
        <f t="shared" si="15"/>
        <v>11906.438</v>
      </c>
      <c r="R94" s="41">
        <v>1207.3</v>
      </c>
      <c r="S94" s="41">
        <v>991.94600000000003</v>
      </c>
      <c r="T94" s="41">
        <f t="shared" si="16"/>
        <v>215.35399999999993</v>
      </c>
      <c r="U94" s="41">
        <v>1630.5</v>
      </c>
      <c r="V94" s="41">
        <v>387.83100000000002</v>
      </c>
      <c r="W94" s="41">
        <f t="shared" si="17"/>
        <v>1242.6689999999999</v>
      </c>
      <c r="X94" s="41">
        <v>10116.384999999998</v>
      </c>
      <c r="Y94" s="41">
        <v>2647.6800000000003</v>
      </c>
      <c r="Z94" s="41">
        <f t="shared" si="18"/>
        <v>7468.7049999999981</v>
      </c>
      <c r="AA94" s="99">
        <v>12.122866273615573</v>
      </c>
      <c r="AB94" s="99">
        <v>13.359518241992939</v>
      </c>
      <c r="AC94" s="99">
        <v>10.620140653800267</v>
      </c>
    </row>
    <row r="95" spans="2:29">
      <c r="B95" s="57" t="s">
        <v>200</v>
      </c>
      <c r="C95" s="73">
        <f t="shared" si="10"/>
        <v>63553.000000000007</v>
      </c>
      <c r="D95" s="73">
        <f t="shared" si="11"/>
        <v>9806.35</v>
      </c>
      <c r="E95" s="73">
        <f t="shared" si="12"/>
        <v>53746.65</v>
      </c>
      <c r="F95" s="41">
        <v>39905.300000000003</v>
      </c>
      <c r="G95" s="52">
        <v>5114.8</v>
      </c>
      <c r="H95" s="41">
        <f t="shared" si="13"/>
        <v>34790.5</v>
      </c>
      <c r="I95" s="41">
        <v>1086.3</v>
      </c>
      <c r="J95" s="41">
        <v>46.1</v>
      </c>
      <c r="K95" s="41">
        <f t="shared" si="14"/>
        <v>1040.2</v>
      </c>
      <c r="L95" s="41"/>
      <c r="M95" s="41"/>
      <c r="N95" s="41"/>
      <c r="O95" s="41">
        <v>11587.6</v>
      </c>
      <c r="P95" s="52">
        <v>195.8</v>
      </c>
      <c r="Q95" s="41">
        <f t="shared" si="15"/>
        <v>11391.800000000001</v>
      </c>
      <c r="R95" s="41">
        <v>1322.7</v>
      </c>
      <c r="S95" s="41">
        <v>1406.7</v>
      </c>
      <c r="T95" s="41">
        <f t="shared" si="16"/>
        <v>-84</v>
      </c>
      <c r="U95" s="41">
        <v>844.3</v>
      </c>
      <c r="V95" s="41">
        <v>396.45</v>
      </c>
      <c r="W95" s="41">
        <f t="shared" si="17"/>
        <v>447.84999999999997</v>
      </c>
      <c r="X95" s="41">
        <v>8806.8000000000011</v>
      </c>
      <c r="Y95" s="41">
        <v>2646.5</v>
      </c>
      <c r="Z95" s="41">
        <f t="shared" si="18"/>
        <v>6160.3000000000011</v>
      </c>
      <c r="AA95" s="99">
        <v>10.963835355578595</v>
      </c>
      <c r="AB95" s="99">
        <v>11.31773295087241</v>
      </c>
      <c r="AC95" s="99">
        <v>10.816346164303912</v>
      </c>
    </row>
    <row r="96" spans="2:29">
      <c r="B96" s="57" t="s">
        <v>201</v>
      </c>
      <c r="C96" s="73">
        <f t="shared" si="10"/>
        <v>78217</v>
      </c>
      <c r="D96" s="73">
        <f t="shared" si="11"/>
        <v>10245</v>
      </c>
      <c r="E96" s="73">
        <f t="shared" si="12"/>
        <v>67972</v>
      </c>
      <c r="F96" s="41">
        <v>49665</v>
      </c>
      <c r="G96" s="52">
        <v>5692</v>
      </c>
      <c r="H96" s="41">
        <f t="shared" si="13"/>
        <v>43973</v>
      </c>
      <c r="I96" s="41">
        <v>1767</v>
      </c>
      <c r="J96" s="41">
        <v>110</v>
      </c>
      <c r="K96" s="41">
        <f t="shared" si="14"/>
        <v>1657</v>
      </c>
      <c r="L96" s="41"/>
      <c r="M96" s="41"/>
      <c r="N96" s="41"/>
      <c r="O96" s="41">
        <v>12811</v>
      </c>
      <c r="P96" s="52">
        <v>169</v>
      </c>
      <c r="Q96" s="41">
        <f t="shared" si="15"/>
        <v>12642</v>
      </c>
      <c r="R96" s="41">
        <v>1414</v>
      </c>
      <c r="S96" s="41">
        <v>1084</v>
      </c>
      <c r="T96" s="41">
        <f t="shared" si="16"/>
        <v>330</v>
      </c>
      <c r="U96" s="41">
        <v>1668</v>
      </c>
      <c r="V96" s="41">
        <v>362</v>
      </c>
      <c r="W96" s="41">
        <f t="shared" si="17"/>
        <v>1306</v>
      </c>
      <c r="X96" s="41">
        <v>10892</v>
      </c>
      <c r="Y96" s="41">
        <v>2828</v>
      </c>
      <c r="Z96" s="41">
        <f t="shared" si="18"/>
        <v>8064</v>
      </c>
      <c r="AA96" s="99">
        <v>13.493592906822508</v>
      </c>
      <c r="AB96" s="99">
        <v>12.522825992415962</v>
      </c>
      <c r="AC96" s="99">
        <v>11.005591878513272</v>
      </c>
    </row>
    <row r="97" spans="2:29">
      <c r="B97" s="57" t="s">
        <v>202</v>
      </c>
      <c r="C97" s="73">
        <f t="shared" si="10"/>
        <v>83001</v>
      </c>
      <c r="D97" s="73">
        <f t="shared" si="11"/>
        <v>11431</v>
      </c>
      <c r="E97" s="73">
        <f t="shared" si="12"/>
        <v>71570</v>
      </c>
      <c r="F97" s="41">
        <v>54351</v>
      </c>
      <c r="G97" s="52">
        <v>6466</v>
      </c>
      <c r="H97" s="41">
        <f t="shared" si="13"/>
        <v>47885</v>
      </c>
      <c r="I97" s="41">
        <v>1654</v>
      </c>
      <c r="J97" s="41">
        <v>56</v>
      </c>
      <c r="K97" s="41">
        <f t="shared" si="14"/>
        <v>1598</v>
      </c>
      <c r="L97" s="41"/>
      <c r="M97" s="41"/>
      <c r="N97" s="41"/>
      <c r="O97" s="41">
        <v>13373</v>
      </c>
      <c r="P97" s="52">
        <v>224</v>
      </c>
      <c r="Q97" s="41">
        <f t="shared" si="15"/>
        <v>13149</v>
      </c>
      <c r="R97" s="41">
        <v>1339</v>
      </c>
      <c r="S97" s="41">
        <v>1280</v>
      </c>
      <c r="T97" s="41">
        <f t="shared" si="16"/>
        <v>59</v>
      </c>
      <c r="U97" s="41">
        <v>1701</v>
      </c>
      <c r="V97" s="41">
        <v>383</v>
      </c>
      <c r="W97" s="41">
        <f t="shared" si="17"/>
        <v>1318</v>
      </c>
      <c r="X97" s="41">
        <v>10583</v>
      </c>
      <c r="Y97" s="41">
        <v>3022</v>
      </c>
      <c r="Z97" s="41">
        <f t="shared" si="18"/>
        <v>7561</v>
      </c>
      <c r="AA97" s="99">
        <v>14.31890388098719</v>
      </c>
      <c r="AB97" s="99">
        <v>12.731169927250882</v>
      </c>
      <c r="AC97" s="99">
        <v>11.187371757096573</v>
      </c>
    </row>
    <row r="98" spans="2:29">
      <c r="B98" s="57" t="s">
        <v>203</v>
      </c>
      <c r="C98" s="73">
        <f t="shared" si="10"/>
        <v>85742.7</v>
      </c>
      <c r="D98" s="73">
        <f t="shared" si="11"/>
        <v>11392.5</v>
      </c>
      <c r="E98" s="73">
        <f t="shared" si="12"/>
        <v>74350.200000000012</v>
      </c>
      <c r="F98" s="41">
        <v>58346.5</v>
      </c>
      <c r="G98" s="52">
        <v>6353.3</v>
      </c>
      <c r="H98" s="41">
        <f t="shared" si="13"/>
        <v>51993.2</v>
      </c>
      <c r="I98" s="41">
        <v>1832.2</v>
      </c>
      <c r="J98" s="41">
        <v>53.4</v>
      </c>
      <c r="K98" s="41">
        <f t="shared" si="14"/>
        <v>1778.8</v>
      </c>
      <c r="L98" s="41"/>
      <c r="M98" s="41"/>
      <c r="N98" s="41"/>
      <c r="O98" s="41">
        <v>11671.7</v>
      </c>
      <c r="P98" s="52">
        <v>201</v>
      </c>
      <c r="Q98" s="41">
        <f t="shared" si="15"/>
        <v>11470.7</v>
      </c>
      <c r="R98" s="41">
        <v>1426.6</v>
      </c>
      <c r="S98" s="41">
        <v>1290.3</v>
      </c>
      <c r="T98" s="41">
        <f t="shared" si="16"/>
        <v>136.29999999999995</v>
      </c>
      <c r="U98" s="41">
        <v>1515</v>
      </c>
      <c r="V98" s="41">
        <v>375.4</v>
      </c>
      <c r="W98" s="41">
        <f t="shared" si="17"/>
        <v>1139.5999999999999</v>
      </c>
      <c r="X98" s="41">
        <v>10950.7</v>
      </c>
      <c r="Y98" s="41">
        <v>3119.1000000000004</v>
      </c>
      <c r="Z98" s="41">
        <f t="shared" si="18"/>
        <v>7831.6</v>
      </c>
      <c r="AA98" s="99">
        <v>14.791887806126677</v>
      </c>
      <c r="AB98" s="99">
        <v>13.380473089546056</v>
      </c>
      <c r="AC98" s="99">
        <v>11.361260047733891</v>
      </c>
    </row>
    <row r="99" spans="2:29">
      <c r="B99" s="57" t="s">
        <v>204</v>
      </c>
      <c r="C99" s="73">
        <f t="shared" si="10"/>
        <v>82980</v>
      </c>
      <c r="D99" s="73">
        <f t="shared" si="11"/>
        <v>7641</v>
      </c>
      <c r="E99" s="73">
        <f t="shared" si="12"/>
        <v>75339</v>
      </c>
      <c r="F99" s="41">
        <v>45973</v>
      </c>
      <c r="G99" s="52">
        <v>3566</v>
      </c>
      <c r="H99" s="41">
        <f t="shared" si="13"/>
        <v>42407</v>
      </c>
      <c r="I99" s="41">
        <v>8445</v>
      </c>
      <c r="J99" s="41">
        <v>170</v>
      </c>
      <c r="K99" s="41">
        <f t="shared" si="14"/>
        <v>8275</v>
      </c>
      <c r="L99" s="41"/>
      <c r="M99" s="41"/>
      <c r="N99" s="41"/>
      <c r="O99" s="41">
        <v>6718</v>
      </c>
      <c r="P99" s="52">
        <v>223</v>
      </c>
      <c r="Q99" s="41">
        <f t="shared" si="15"/>
        <v>6495</v>
      </c>
      <c r="R99" s="41">
        <v>1671</v>
      </c>
      <c r="S99" s="41">
        <v>898</v>
      </c>
      <c r="T99" s="41">
        <f t="shared" si="16"/>
        <v>773</v>
      </c>
      <c r="U99" s="41">
        <v>1848</v>
      </c>
      <c r="V99" s="41">
        <v>406</v>
      </c>
      <c r="W99" s="41">
        <f t="shared" si="17"/>
        <v>1442</v>
      </c>
      <c r="X99" s="41">
        <v>18325</v>
      </c>
      <c r="Y99" s="41">
        <v>2378</v>
      </c>
      <c r="Z99" s="41">
        <f t="shared" si="18"/>
        <v>15947</v>
      </c>
      <c r="AA99" s="99">
        <v>14.315281069436718</v>
      </c>
      <c r="AB99" s="99">
        <v>13.578998988572579</v>
      </c>
      <c r="AC99" s="99">
        <v>11.526912712642781</v>
      </c>
    </row>
    <row r="100" spans="2:29">
      <c r="B100" s="57" t="s">
        <v>205</v>
      </c>
      <c r="C100" s="73">
        <f t="shared" si="10"/>
        <v>85670.663495590125</v>
      </c>
      <c r="D100" s="73">
        <f t="shared" si="11"/>
        <v>12504.916206133699</v>
      </c>
      <c r="E100" s="73">
        <f t="shared" si="12"/>
        <v>73165.747289456427</v>
      </c>
      <c r="F100" s="41">
        <v>53675.972811185915</v>
      </c>
      <c r="G100" s="52">
        <v>6431.8563727072824</v>
      </c>
      <c r="H100" s="41">
        <f t="shared" si="13"/>
        <v>47244.116438478632</v>
      </c>
      <c r="I100" s="41">
        <v>1467.9477784077972</v>
      </c>
      <c r="J100" s="41">
        <v>89.830736717005507</v>
      </c>
      <c r="K100" s="41">
        <f t="shared" si="14"/>
        <v>1378.1170416907917</v>
      </c>
      <c r="L100" s="41"/>
      <c r="M100" s="41"/>
      <c r="N100" s="41"/>
      <c r="O100" s="41">
        <v>6447.938181860367</v>
      </c>
      <c r="P100" s="52">
        <v>264.94719287616738</v>
      </c>
      <c r="Q100" s="41">
        <f t="shared" si="15"/>
        <v>6182.9909889841992</v>
      </c>
      <c r="R100" s="41">
        <v>1985.1945201368887</v>
      </c>
      <c r="S100" s="41">
        <v>2124.7055392258635</v>
      </c>
      <c r="T100" s="41">
        <f t="shared" si="16"/>
        <v>-139.51101908897476</v>
      </c>
      <c r="U100" s="41">
        <v>1688.7839078391735</v>
      </c>
      <c r="V100" s="41">
        <v>386.67226055596734</v>
      </c>
      <c r="W100" s="41">
        <f t="shared" si="17"/>
        <v>1302.1116472832061</v>
      </c>
      <c r="X100" s="41">
        <v>20404.826296159983</v>
      </c>
      <c r="Y100" s="41">
        <v>3206.9041040514126</v>
      </c>
      <c r="Z100" s="41">
        <f t="shared" si="18"/>
        <v>17197.92219210857</v>
      </c>
      <c r="AA100" s="99">
        <v>14.779460440401357</v>
      </c>
      <c r="AB100" s="99">
        <v>13.967887706908881</v>
      </c>
      <c r="AC100" s="99">
        <v>11.684099143295715</v>
      </c>
    </row>
    <row r="101" spans="2:29">
      <c r="B101" s="57" t="s">
        <v>206</v>
      </c>
      <c r="C101" s="73">
        <f t="shared" si="10"/>
        <v>97742.224000000017</v>
      </c>
      <c r="D101" s="73">
        <f t="shared" si="11"/>
        <v>13961.42</v>
      </c>
      <c r="E101" s="73">
        <f t="shared" si="12"/>
        <v>83780.804000000004</v>
      </c>
      <c r="F101" s="41">
        <v>60480.75</v>
      </c>
      <c r="G101" s="52">
        <v>8459.5720000000001</v>
      </c>
      <c r="H101" s="41">
        <f t="shared" si="13"/>
        <v>52021.178</v>
      </c>
      <c r="I101" s="41">
        <v>1998.5509999999999</v>
      </c>
      <c r="J101" s="41">
        <v>85.412999999999997</v>
      </c>
      <c r="K101" s="41">
        <f t="shared" si="14"/>
        <v>1913.1379999999999</v>
      </c>
      <c r="L101" s="41"/>
      <c r="M101" s="41"/>
      <c r="N101" s="41"/>
      <c r="O101" s="41">
        <v>7409.585</v>
      </c>
      <c r="P101" s="52">
        <v>218.38499999999999</v>
      </c>
      <c r="Q101" s="41">
        <f t="shared" si="15"/>
        <v>7191.2</v>
      </c>
      <c r="R101" s="41">
        <v>3404.873</v>
      </c>
      <c r="S101" s="41">
        <v>1802.577</v>
      </c>
      <c r="T101" s="41">
        <f t="shared" si="16"/>
        <v>1602.296</v>
      </c>
      <c r="U101" s="41">
        <v>1700.2619999999999</v>
      </c>
      <c r="V101" s="41">
        <v>443.846</v>
      </c>
      <c r="W101" s="41">
        <f t="shared" si="17"/>
        <v>1256.4159999999999</v>
      </c>
      <c r="X101" s="41">
        <v>22748.203000000001</v>
      </c>
      <c r="Y101" s="41">
        <v>2951.6270000000004</v>
      </c>
      <c r="Z101" s="41">
        <f t="shared" si="18"/>
        <v>19796.576000000001</v>
      </c>
      <c r="AA101" s="99">
        <v>16.861983717906043</v>
      </c>
      <c r="AB101" s="99">
        <v>14.063858333592531</v>
      </c>
      <c r="AC101" s="99">
        <v>11.832704045743309</v>
      </c>
    </row>
    <row r="102" spans="2:29" s="26" customFormat="1">
      <c r="B102" s="89" t="s">
        <v>207</v>
      </c>
      <c r="C102" s="77">
        <f>F102+I102+O102+R102+U102+X102+L102</f>
        <v>58478.236749118318</v>
      </c>
      <c r="D102" s="77">
        <f>G102+J102+M102+P102+S102+V102+Y102</f>
        <v>5492.4224043700933</v>
      </c>
      <c r="E102" s="77">
        <f>H102+K102+Q102+T102+W102+Z102+N102</f>
        <v>52985.814344748222</v>
      </c>
      <c r="F102" s="78">
        <v>35660.76367490174</v>
      </c>
      <c r="G102" s="78">
        <v>2287.8915347174311</v>
      </c>
      <c r="H102" s="78">
        <f t="shared" si="13"/>
        <v>33372.872140184307</v>
      </c>
      <c r="I102" s="78">
        <v>2968.3459445503786</v>
      </c>
      <c r="J102" s="78">
        <v>147.09396771166874</v>
      </c>
      <c r="K102" s="78">
        <f t="shared" si="14"/>
        <v>2821.2519768387097</v>
      </c>
      <c r="L102" s="78">
        <v>2810.7844850479664</v>
      </c>
      <c r="M102" s="78">
        <v>89.018622293224368</v>
      </c>
      <c r="N102" s="78">
        <f>L102-M102</f>
        <v>2721.7658627547421</v>
      </c>
      <c r="O102" s="78">
        <v>4665.7857723062025</v>
      </c>
      <c r="P102" s="78">
        <v>215.90407667555584</v>
      </c>
      <c r="Q102" s="78">
        <f t="shared" si="15"/>
        <v>4449.8816956306464</v>
      </c>
      <c r="R102" s="78">
        <v>3453.1659661043818</v>
      </c>
      <c r="S102" s="78">
        <v>719.24214382634773</v>
      </c>
      <c r="T102" s="78">
        <f t="shared" si="16"/>
        <v>2733.9238222780341</v>
      </c>
      <c r="U102" s="78">
        <v>1372.9872895161866</v>
      </c>
      <c r="V102" s="78">
        <v>301.80151752020691</v>
      </c>
      <c r="W102" s="78">
        <f t="shared" si="17"/>
        <v>1071.1857719959796</v>
      </c>
      <c r="X102" s="78">
        <v>7546.4036166914611</v>
      </c>
      <c r="Y102" s="78">
        <v>1731.4705416256586</v>
      </c>
      <c r="Z102" s="78">
        <f t="shared" si="18"/>
        <v>5814.9330750658028</v>
      </c>
      <c r="AA102" s="100">
        <v>10.088363406949771</v>
      </c>
      <c r="AB102" s="100">
        <v>11.850690934927226</v>
      </c>
      <c r="AC102" s="100">
        <v>11.972742752316503</v>
      </c>
    </row>
    <row r="103" spans="2:29" s="26" customFormat="1">
      <c r="B103" s="89" t="s">
        <v>208</v>
      </c>
      <c r="C103" s="77">
        <f t="shared" ref="C103:C166" si="19">F103+I103+O103+R103+U103+X103+L103</f>
        <v>65347.571913881955</v>
      </c>
      <c r="D103" s="77">
        <f t="shared" ref="D103:D166" si="20">G103+J103+M103+P103+S103+V103+Y103</f>
        <v>6373.9641592457128</v>
      </c>
      <c r="E103" s="77">
        <f t="shared" ref="E103:E166" si="21">H103+K103+Q103+T103+W103+Z103+N103</f>
        <v>58973.607754636243</v>
      </c>
      <c r="F103" s="78">
        <v>39191.151288825444</v>
      </c>
      <c r="G103" s="78">
        <v>2910.3119841882094</v>
      </c>
      <c r="H103" s="78">
        <f t="shared" si="13"/>
        <v>36280.839304637237</v>
      </c>
      <c r="I103" s="78">
        <v>3427.0670155829171</v>
      </c>
      <c r="J103" s="78">
        <v>163.84455870864224</v>
      </c>
      <c r="K103" s="78">
        <f t="shared" si="14"/>
        <v>3263.2224568742749</v>
      </c>
      <c r="L103" s="78">
        <v>3099.7815715054744</v>
      </c>
      <c r="M103" s="78">
        <v>46.197299230594759</v>
      </c>
      <c r="N103" s="78">
        <f t="shared" ref="N103:N166" si="22">L103-M103</f>
        <v>3053.5842722748798</v>
      </c>
      <c r="O103" s="78">
        <v>5020.714816206144</v>
      </c>
      <c r="P103" s="78">
        <v>220.85625987786574</v>
      </c>
      <c r="Q103" s="78">
        <f t="shared" si="15"/>
        <v>4799.8585563282786</v>
      </c>
      <c r="R103" s="78">
        <v>4825.2190661499344</v>
      </c>
      <c r="S103" s="78">
        <v>791.74081210210056</v>
      </c>
      <c r="T103" s="78">
        <f t="shared" si="16"/>
        <v>4033.4782540478336</v>
      </c>
      <c r="U103" s="78">
        <v>1389.479336628764</v>
      </c>
      <c r="V103" s="78">
        <v>360.60301794222335</v>
      </c>
      <c r="W103" s="78">
        <f t="shared" si="17"/>
        <v>1028.8763186865408</v>
      </c>
      <c r="X103" s="78">
        <v>8394.1588189832837</v>
      </c>
      <c r="Y103" s="78">
        <v>1880.4102271960774</v>
      </c>
      <c r="Z103" s="78">
        <f t="shared" si="18"/>
        <v>6513.7485917872064</v>
      </c>
      <c r="AA103" s="100">
        <v>11.27342563451975</v>
      </c>
      <c r="AB103" s="100">
        <v>14.412305242424869</v>
      </c>
      <c r="AC103" s="100">
        <v>12.104357374291142</v>
      </c>
    </row>
    <row r="104" spans="2:29" s="26" customFormat="1">
      <c r="B104" s="89" t="s">
        <v>209</v>
      </c>
      <c r="C104" s="77">
        <f t="shared" si="19"/>
        <v>80376.430317156832</v>
      </c>
      <c r="D104" s="77">
        <f t="shared" si="20"/>
        <v>8067.9087310139412</v>
      </c>
      <c r="E104" s="77">
        <f t="shared" si="21"/>
        <v>72308.521586142902</v>
      </c>
      <c r="F104" s="78">
        <v>50096.678276260012</v>
      </c>
      <c r="G104" s="78">
        <v>3970.0426943602924</v>
      </c>
      <c r="H104" s="78">
        <f t="shared" si="13"/>
        <v>46126.635581899718</v>
      </c>
      <c r="I104" s="78">
        <v>3709.4773594290073</v>
      </c>
      <c r="J104" s="78">
        <v>230.2919499007765</v>
      </c>
      <c r="K104" s="78">
        <f t="shared" si="14"/>
        <v>3479.1854095282306</v>
      </c>
      <c r="L104" s="78">
        <v>3608.6705087695741</v>
      </c>
      <c r="M104" s="78">
        <v>51.172570768544773</v>
      </c>
      <c r="N104" s="78">
        <f t="shared" si="22"/>
        <v>3557.4979380010295</v>
      </c>
      <c r="O104" s="78">
        <v>5488.386884618435</v>
      </c>
      <c r="P104" s="78">
        <v>238.29999610142505</v>
      </c>
      <c r="Q104" s="78">
        <f t="shared" si="15"/>
        <v>5250.0868885170103</v>
      </c>
      <c r="R104" s="78">
        <v>5105.6271388135556</v>
      </c>
      <c r="S104" s="78">
        <v>1021.4521585873592</v>
      </c>
      <c r="T104" s="78">
        <f t="shared" si="16"/>
        <v>4084.1749802261966</v>
      </c>
      <c r="U104" s="78">
        <v>1575.1876396403868</v>
      </c>
      <c r="V104" s="78">
        <v>379.01416747831246</v>
      </c>
      <c r="W104" s="78">
        <f t="shared" si="17"/>
        <v>1196.1734721620744</v>
      </c>
      <c r="X104" s="78">
        <v>10792.402509625859</v>
      </c>
      <c r="Y104" s="78">
        <v>2177.6351938172311</v>
      </c>
      <c r="Z104" s="78">
        <f t="shared" si="18"/>
        <v>8614.7673158086291</v>
      </c>
      <c r="AA104" s="100">
        <v>13.866126673271809</v>
      </c>
      <c r="AB104" s="100">
        <v>14.719557149588844</v>
      </c>
      <c r="AC104" s="100">
        <v>12.227657816578242</v>
      </c>
    </row>
    <row r="105" spans="2:29" s="26" customFormat="1">
      <c r="B105" s="89" t="s">
        <v>210</v>
      </c>
      <c r="C105" s="77">
        <f t="shared" si="19"/>
        <v>83539.881037420186</v>
      </c>
      <c r="D105" s="77">
        <f t="shared" si="20"/>
        <v>7566.3001159917694</v>
      </c>
      <c r="E105" s="77">
        <f t="shared" si="21"/>
        <v>75973.580921428395</v>
      </c>
      <c r="F105" s="78">
        <v>51367.715097288026</v>
      </c>
      <c r="G105" s="78">
        <v>3522.4536614904418</v>
      </c>
      <c r="H105" s="78">
        <f t="shared" si="13"/>
        <v>47845.261435797584</v>
      </c>
      <c r="I105" s="78">
        <v>3850.0482572012525</v>
      </c>
      <c r="J105" s="78">
        <v>142.48845877243292</v>
      </c>
      <c r="K105" s="78">
        <f t="shared" si="14"/>
        <v>3707.5597984288197</v>
      </c>
      <c r="L105" s="78">
        <v>3702.3562339258938</v>
      </c>
      <c r="M105" s="78">
        <v>63.290129419598756</v>
      </c>
      <c r="N105" s="78">
        <f t="shared" si="22"/>
        <v>3639.0661045062952</v>
      </c>
      <c r="O105" s="78">
        <v>5139.5046783883727</v>
      </c>
      <c r="P105" s="78">
        <v>286.45605720953137</v>
      </c>
      <c r="Q105" s="78">
        <f t="shared" si="15"/>
        <v>4853.0486211788411</v>
      </c>
      <c r="R105" s="78">
        <v>6158.0565818013038</v>
      </c>
      <c r="S105" s="78">
        <v>1047.3829828961743</v>
      </c>
      <c r="T105" s="78">
        <f t="shared" si="16"/>
        <v>5110.6735989051294</v>
      </c>
      <c r="U105" s="78">
        <v>1555.4392037753489</v>
      </c>
      <c r="V105" s="78">
        <v>432.32666343713856</v>
      </c>
      <c r="W105" s="78">
        <f t="shared" si="17"/>
        <v>1123.1125403382102</v>
      </c>
      <c r="X105" s="78">
        <v>11766.760985039988</v>
      </c>
      <c r="Y105" s="78">
        <v>2071.9021627664529</v>
      </c>
      <c r="Z105" s="78">
        <f t="shared" si="18"/>
        <v>9694.8588222735343</v>
      </c>
      <c r="AA105" s="100">
        <v>14.41186885463939</v>
      </c>
      <c r="AB105" s="100">
        <v>15.634011569094818</v>
      </c>
      <c r="AC105" s="100">
        <v>12.342885398169988</v>
      </c>
    </row>
    <row r="106" spans="2:29" s="26" customFormat="1">
      <c r="B106" s="89" t="s">
        <v>211</v>
      </c>
      <c r="C106" s="77">
        <f t="shared" si="19"/>
        <v>80587.977665865328</v>
      </c>
      <c r="D106" s="77">
        <f t="shared" si="20"/>
        <v>7903.6423920829366</v>
      </c>
      <c r="E106" s="77">
        <f t="shared" si="21"/>
        <v>72684.335273782388</v>
      </c>
      <c r="F106" s="78">
        <v>48338.952569717454</v>
      </c>
      <c r="G106" s="78">
        <v>3620.6840000000002</v>
      </c>
      <c r="H106" s="78">
        <f t="shared" si="13"/>
        <v>44718.268569717453</v>
      </c>
      <c r="I106" s="78">
        <v>3887.9796399999996</v>
      </c>
      <c r="J106" s="78">
        <v>146.75577999999999</v>
      </c>
      <c r="K106" s="78">
        <f t="shared" si="14"/>
        <v>3741.2238599999996</v>
      </c>
      <c r="L106" s="78">
        <v>3740.2925297229917</v>
      </c>
      <c r="M106" s="78">
        <v>67.966189999999997</v>
      </c>
      <c r="N106" s="78">
        <f t="shared" si="22"/>
        <v>3672.3263397229916</v>
      </c>
      <c r="O106" s="78">
        <v>5131.0617891689753</v>
      </c>
      <c r="P106" s="78">
        <v>318.08402000000001</v>
      </c>
      <c r="Q106" s="78">
        <f t="shared" si="15"/>
        <v>4812.9777691689751</v>
      </c>
      <c r="R106" s="78">
        <v>5757.7748599999995</v>
      </c>
      <c r="S106" s="78">
        <v>1073.7901499999998</v>
      </c>
      <c r="T106" s="78">
        <f t="shared" si="16"/>
        <v>4683.9847099999997</v>
      </c>
      <c r="U106" s="78">
        <v>1843.8328899999999</v>
      </c>
      <c r="V106" s="78">
        <v>480.01125000000002</v>
      </c>
      <c r="W106" s="78">
        <f t="shared" si="17"/>
        <v>1363.8216399999999</v>
      </c>
      <c r="X106" s="78">
        <v>11888.083387255909</v>
      </c>
      <c r="Y106" s="78">
        <v>2196.3510020829358</v>
      </c>
      <c r="Z106" s="78">
        <f t="shared" si="18"/>
        <v>9691.7323851729725</v>
      </c>
      <c r="AA106" s="100">
        <v>13.902621729384803</v>
      </c>
      <c r="AB106" s="100">
        <v>15.054910907700094</v>
      </c>
      <c r="AC106" s="100">
        <v>12.450425011287003</v>
      </c>
    </row>
    <row r="107" spans="2:29" s="26" customFormat="1">
      <c r="B107" s="89" t="s">
        <v>212</v>
      </c>
      <c r="C107" s="77">
        <f t="shared" si="19"/>
        <v>84369.502222788753</v>
      </c>
      <c r="D107" s="77">
        <f t="shared" si="20"/>
        <v>7534.192454972932</v>
      </c>
      <c r="E107" s="77">
        <f t="shared" si="21"/>
        <v>76835.309767815808</v>
      </c>
      <c r="F107" s="78">
        <v>53544.802685765113</v>
      </c>
      <c r="G107" s="78">
        <v>3467.434954637276</v>
      </c>
      <c r="H107" s="78">
        <f t="shared" si="13"/>
        <v>50077.367731127837</v>
      </c>
      <c r="I107" s="78">
        <v>3804.9791800073499</v>
      </c>
      <c r="J107" s="78">
        <v>236.08385050625549</v>
      </c>
      <c r="K107" s="78">
        <f t="shared" si="14"/>
        <v>3568.8953295010942</v>
      </c>
      <c r="L107" s="78">
        <v>3709.9264335348134</v>
      </c>
      <c r="M107" s="78">
        <v>82.213404567378205</v>
      </c>
      <c r="N107" s="78">
        <f t="shared" si="22"/>
        <v>3627.7130289674351</v>
      </c>
      <c r="O107" s="78">
        <v>3491.8884833972829</v>
      </c>
      <c r="P107" s="78">
        <v>203.34563033729839</v>
      </c>
      <c r="Q107" s="78">
        <f t="shared" si="15"/>
        <v>3288.5428530599847</v>
      </c>
      <c r="R107" s="78">
        <v>6806.2779510706905</v>
      </c>
      <c r="S107" s="78">
        <v>1165.0239441979857</v>
      </c>
      <c r="T107" s="78">
        <f t="shared" si="16"/>
        <v>5641.2540068727048</v>
      </c>
      <c r="U107" s="78">
        <v>1187.1157818428555</v>
      </c>
      <c r="V107" s="78">
        <v>337.18265843245888</v>
      </c>
      <c r="W107" s="78">
        <f t="shared" si="17"/>
        <v>849.93312341039666</v>
      </c>
      <c r="X107" s="78">
        <v>11824.511707170634</v>
      </c>
      <c r="Y107" s="78">
        <v>2042.9080122942792</v>
      </c>
      <c r="Z107" s="78">
        <f t="shared" si="18"/>
        <v>9781.603694876354</v>
      </c>
      <c r="AA107" s="100">
        <v>14.554990817156989</v>
      </c>
      <c r="AB107" s="100">
        <v>14.84280667835589</v>
      </c>
      <c r="AC107" s="100">
        <v>12.550858792083073</v>
      </c>
    </row>
    <row r="108" spans="2:29" s="26" customFormat="1">
      <c r="B108" s="89" t="s">
        <v>213</v>
      </c>
      <c r="C108" s="77">
        <f t="shared" si="19"/>
        <v>97427.259463632057</v>
      </c>
      <c r="D108" s="77">
        <f t="shared" si="20"/>
        <v>9157.8829600000026</v>
      </c>
      <c r="E108" s="77">
        <f t="shared" si="21"/>
        <v>88269.376503632069</v>
      </c>
      <c r="F108" s="78">
        <v>63445.361721515619</v>
      </c>
      <c r="G108" s="78">
        <v>3711.0660399999997</v>
      </c>
      <c r="H108" s="78">
        <f t="shared" si="13"/>
        <v>59734.295681515621</v>
      </c>
      <c r="I108" s="78">
        <v>4015.5209094460224</v>
      </c>
      <c r="J108" s="78">
        <v>228.06826000000001</v>
      </c>
      <c r="K108" s="78">
        <f t="shared" si="14"/>
        <v>3787.4526494460224</v>
      </c>
      <c r="L108" s="78">
        <v>3209.8588955113637</v>
      </c>
      <c r="M108" s="78">
        <v>53.073269999999994</v>
      </c>
      <c r="N108" s="78">
        <f t="shared" si="22"/>
        <v>3156.7856255113638</v>
      </c>
      <c r="O108" s="78">
        <v>5671.1176331818178</v>
      </c>
      <c r="P108" s="78">
        <v>353.68299999999999</v>
      </c>
      <c r="Q108" s="78">
        <f t="shared" si="15"/>
        <v>5317.4346331818178</v>
      </c>
      <c r="R108" s="78">
        <v>5983.4599200000002</v>
      </c>
      <c r="S108" s="78">
        <v>1644.1089399999998</v>
      </c>
      <c r="T108" s="78">
        <f t="shared" si="16"/>
        <v>4339.3509800000002</v>
      </c>
      <c r="U108" s="78">
        <v>2161.35203</v>
      </c>
      <c r="V108" s="78">
        <v>564.4460600000001</v>
      </c>
      <c r="W108" s="78">
        <f t="shared" si="17"/>
        <v>1596.9059699999998</v>
      </c>
      <c r="X108" s="78">
        <v>12940.588353977249</v>
      </c>
      <c r="Y108" s="78">
        <v>2603.4373900000028</v>
      </c>
      <c r="Z108" s="78">
        <f t="shared" si="18"/>
        <v>10337.150963977247</v>
      </c>
      <c r="AA108" s="100">
        <v>16.807647662651618</v>
      </c>
      <c r="AB108" s="100">
        <v>15.425311163203649</v>
      </c>
      <c r="AC108" s="100">
        <v>12.644919596919026</v>
      </c>
    </row>
    <row r="109" spans="2:29" s="26" customFormat="1">
      <c r="B109" s="89" t="s">
        <v>214</v>
      </c>
      <c r="C109" s="77">
        <f t="shared" si="19"/>
        <v>73762.926906977227</v>
      </c>
      <c r="D109" s="77">
        <f t="shared" si="20"/>
        <v>5694.2229405545659</v>
      </c>
      <c r="E109" s="77">
        <f t="shared" si="21"/>
        <v>68068.703966422676</v>
      </c>
      <c r="F109" s="78">
        <v>44999.554045975507</v>
      </c>
      <c r="G109" s="78">
        <v>2077.6789427708945</v>
      </c>
      <c r="H109" s="78">
        <f t="shared" si="13"/>
        <v>42921.875103204613</v>
      </c>
      <c r="I109" s="78">
        <v>3863.5687994124992</v>
      </c>
      <c r="J109" s="78">
        <v>184.8350623637339</v>
      </c>
      <c r="K109" s="78">
        <f t="shared" si="14"/>
        <v>3678.7337370487653</v>
      </c>
      <c r="L109" s="78">
        <v>2516.5529136044788</v>
      </c>
      <c r="M109" s="78">
        <v>45.744976950129953</v>
      </c>
      <c r="N109" s="78">
        <f t="shared" si="22"/>
        <v>2470.8079366543489</v>
      </c>
      <c r="O109" s="78">
        <v>5429.7975549240691</v>
      </c>
      <c r="P109" s="78">
        <v>280.32178319036581</v>
      </c>
      <c r="Q109" s="78">
        <f t="shared" si="15"/>
        <v>5149.4757717337034</v>
      </c>
      <c r="R109" s="78">
        <v>5049.1326012746076</v>
      </c>
      <c r="S109" s="78">
        <v>1197.1267748787984</v>
      </c>
      <c r="T109" s="78">
        <f t="shared" si="16"/>
        <v>3852.005826395809</v>
      </c>
      <c r="U109" s="78">
        <v>2257.4624061668942</v>
      </c>
      <c r="V109" s="78">
        <v>355.86006813010709</v>
      </c>
      <c r="W109" s="78">
        <f t="shared" si="17"/>
        <v>1901.6023380367872</v>
      </c>
      <c r="X109" s="78">
        <v>9646.8585856191858</v>
      </c>
      <c r="Y109" s="78">
        <v>1552.6553322705363</v>
      </c>
      <c r="Z109" s="78">
        <f t="shared" si="18"/>
        <v>8094.203253348649</v>
      </c>
      <c r="AA109" s="100">
        <v>12.725199218820142</v>
      </c>
      <c r="AB109" s="100">
        <v>11.609877437011932</v>
      </c>
      <c r="AC109" s="100">
        <v>12.733469723064754</v>
      </c>
    </row>
    <row r="110" spans="2:29" s="26" customFormat="1">
      <c r="B110" s="89" t="s">
        <v>215</v>
      </c>
      <c r="C110" s="77">
        <f t="shared" si="19"/>
        <v>86054.59698608036</v>
      </c>
      <c r="D110" s="77">
        <f t="shared" si="20"/>
        <v>6792.5321070273358</v>
      </c>
      <c r="E110" s="77">
        <f t="shared" si="21"/>
        <v>79262.064879053025</v>
      </c>
      <c r="F110" s="78">
        <v>54174.349838723989</v>
      </c>
      <c r="G110" s="78">
        <v>2425.7041046595536</v>
      </c>
      <c r="H110" s="78">
        <f t="shared" si="13"/>
        <v>51748.645734064434</v>
      </c>
      <c r="I110" s="78">
        <v>5391.3027236037715</v>
      </c>
      <c r="J110" s="78">
        <v>110.73018978024173</v>
      </c>
      <c r="K110" s="78">
        <f t="shared" si="14"/>
        <v>5280.5725338235297</v>
      </c>
      <c r="L110" s="78">
        <v>816.73295916880716</v>
      </c>
      <c r="M110" s="78">
        <v>56.508030967331649</v>
      </c>
      <c r="N110" s="78">
        <f t="shared" si="22"/>
        <v>760.22492820147545</v>
      </c>
      <c r="O110" s="78">
        <v>5560.2939506519306</v>
      </c>
      <c r="P110" s="78">
        <v>431.11840419760597</v>
      </c>
      <c r="Q110" s="78">
        <f t="shared" si="15"/>
        <v>5129.1755464543248</v>
      </c>
      <c r="R110" s="78">
        <v>7018.512535036275</v>
      </c>
      <c r="S110" s="78">
        <v>1621.0456335164374</v>
      </c>
      <c r="T110" s="78">
        <f t="shared" si="16"/>
        <v>5397.4669015198378</v>
      </c>
      <c r="U110" s="78">
        <v>2090.7622080439887</v>
      </c>
      <c r="V110" s="78">
        <v>517.97942446634647</v>
      </c>
      <c r="W110" s="78">
        <f t="shared" si="17"/>
        <v>1572.7827835776422</v>
      </c>
      <c r="X110" s="78">
        <v>11002.642770851597</v>
      </c>
      <c r="Y110" s="78">
        <v>1629.4463194398193</v>
      </c>
      <c r="Z110" s="78">
        <f t="shared" si="18"/>
        <v>9373.1964514117772</v>
      </c>
      <c r="AA110" s="100">
        <v>14.845694663447123</v>
      </c>
      <c r="AB110" s="100">
        <v>13.552928295712226</v>
      </c>
      <c r="AC110" s="100">
        <v>12.817533661956759</v>
      </c>
    </row>
    <row r="111" spans="2:29" s="26" customFormat="1">
      <c r="B111" s="89" t="s">
        <v>216</v>
      </c>
      <c r="C111" s="77">
        <f t="shared" si="19"/>
        <v>92007.34287491061</v>
      </c>
      <c r="D111" s="77">
        <f t="shared" si="20"/>
        <v>6576.4807958198489</v>
      </c>
      <c r="E111" s="77">
        <f t="shared" si="21"/>
        <v>85430.862079090744</v>
      </c>
      <c r="F111" s="78">
        <v>56819.889397171006</v>
      </c>
      <c r="G111" s="78">
        <v>2654.1631000000002</v>
      </c>
      <c r="H111" s="78">
        <f t="shared" si="13"/>
        <v>54165.726297171008</v>
      </c>
      <c r="I111" s="78">
        <v>4287.784390329346</v>
      </c>
      <c r="J111" s="78">
        <v>130.02224581984518</v>
      </c>
      <c r="K111" s="78">
        <f t="shared" si="14"/>
        <v>4157.762144509501</v>
      </c>
      <c r="L111" s="78">
        <v>2799.77459</v>
      </c>
      <c r="M111" s="78">
        <v>64.10239</v>
      </c>
      <c r="N111" s="78">
        <f t="shared" si="22"/>
        <v>2735.6722</v>
      </c>
      <c r="O111" s="78">
        <v>6078.5492400000003</v>
      </c>
      <c r="P111" s="78">
        <v>151.43975</v>
      </c>
      <c r="Q111" s="78">
        <f t="shared" si="15"/>
        <v>5927.1094900000007</v>
      </c>
      <c r="R111" s="78">
        <v>7464.9481161857848</v>
      </c>
      <c r="S111" s="78">
        <v>1029.9979600000001</v>
      </c>
      <c r="T111" s="78">
        <f t="shared" si="16"/>
        <v>6434.9501561857851</v>
      </c>
      <c r="U111" s="78">
        <v>1979.8897199999999</v>
      </c>
      <c r="V111" s="78">
        <v>447.84601000000004</v>
      </c>
      <c r="W111" s="78">
        <f t="shared" si="17"/>
        <v>1532.0437099999999</v>
      </c>
      <c r="X111" s="78">
        <v>12576.507421224458</v>
      </c>
      <c r="Y111" s="78">
        <v>2098.9093400000033</v>
      </c>
      <c r="Z111" s="78">
        <f t="shared" si="18"/>
        <v>10477.598081224454</v>
      </c>
      <c r="AA111" s="100">
        <v>15.872631642641373</v>
      </c>
      <c r="AB111" s="100">
        <v>14.867817332357843</v>
      </c>
      <c r="AC111" s="100">
        <v>12.898034629464888</v>
      </c>
    </row>
    <row r="112" spans="2:29" s="26" customFormat="1">
      <c r="B112" s="89" t="s">
        <v>217</v>
      </c>
      <c r="C112" s="77">
        <f t="shared" si="19"/>
        <v>91323.70206322486</v>
      </c>
      <c r="D112" s="77">
        <f t="shared" si="20"/>
        <v>6120.5628530481172</v>
      </c>
      <c r="E112" s="77">
        <f t="shared" si="21"/>
        <v>85203.139210176756</v>
      </c>
      <c r="F112" s="78">
        <v>62375.418618219315</v>
      </c>
      <c r="G112" s="78">
        <v>2651.6913078989105</v>
      </c>
      <c r="H112" s="78">
        <f t="shared" si="13"/>
        <v>59723.727310320406</v>
      </c>
      <c r="I112" s="78">
        <v>3376.1089412765355</v>
      </c>
      <c r="J112" s="78">
        <v>128.84969919706424</v>
      </c>
      <c r="K112" s="78">
        <f t="shared" si="14"/>
        <v>3247.2592420794713</v>
      </c>
      <c r="L112" s="78">
        <v>2555.0271253871852</v>
      </c>
      <c r="M112" s="78">
        <v>47.388223177911435</v>
      </c>
      <c r="N112" s="78">
        <f t="shared" si="22"/>
        <v>2507.6389022092735</v>
      </c>
      <c r="O112" s="78">
        <v>5697.4608230213671</v>
      </c>
      <c r="P112" s="78">
        <v>159.29948098227419</v>
      </c>
      <c r="Q112" s="78">
        <f t="shared" si="15"/>
        <v>5538.1613420390931</v>
      </c>
      <c r="R112" s="78">
        <v>6110.3039523675552</v>
      </c>
      <c r="S112" s="78">
        <v>923.09628821252068</v>
      </c>
      <c r="T112" s="78">
        <f t="shared" si="16"/>
        <v>5187.2076641550348</v>
      </c>
      <c r="U112" s="78">
        <v>1713.345091498602</v>
      </c>
      <c r="V112" s="78">
        <v>375.94242028816996</v>
      </c>
      <c r="W112" s="78">
        <f t="shared" si="17"/>
        <v>1337.4026712104319</v>
      </c>
      <c r="X112" s="78">
        <v>9496.0375114543021</v>
      </c>
      <c r="Y112" s="78">
        <v>1834.2954332912659</v>
      </c>
      <c r="Z112" s="78">
        <f t="shared" si="18"/>
        <v>7661.7420781630362</v>
      </c>
      <c r="AA112" s="100">
        <v>15.754693460310458</v>
      </c>
      <c r="AB112" s="100">
        <v>14.927336337019034</v>
      </c>
      <c r="AC112" s="100">
        <v>12.975919771323083</v>
      </c>
    </row>
    <row r="113" spans="2:29" s="26" customFormat="1">
      <c r="B113" s="89" t="s">
        <v>218</v>
      </c>
      <c r="C113" s="77">
        <f t="shared" si="19"/>
        <v>108846.49494733934</v>
      </c>
      <c r="D113" s="77">
        <f t="shared" si="20"/>
        <v>6974.1126445247046</v>
      </c>
      <c r="E113" s="77">
        <f t="shared" si="21"/>
        <v>101872.38230281461</v>
      </c>
      <c r="F113" s="78">
        <v>73903.921159999998</v>
      </c>
      <c r="G113" s="78">
        <v>2863.8200299999994</v>
      </c>
      <c r="H113" s="78">
        <f t="shared" si="13"/>
        <v>71040.101129999995</v>
      </c>
      <c r="I113" s="78">
        <v>4615.3843294076905</v>
      </c>
      <c r="J113" s="78">
        <v>107.99067452470001</v>
      </c>
      <c r="K113" s="78">
        <f t="shared" si="14"/>
        <v>4507.3936548829906</v>
      </c>
      <c r="L113" s="78">
        <v>4051.5429563000002</v>
      </c>
      <c r="M113" s="78">
        <v>79.51728</v>
      </c>
      <c r="N113" s="78">
        <f t="shared" si="22"/>
        <v>3972.0256763000002</v>
      </c>
      <c r="O113" s="78">
        <v>6491.2300022000009</v>
      </c>
      <c r="P113" s="78">
        <v>231.89789999999999</v>
      </c>
      <c r="Q113" s="78">
        <f t="shared" si="15"/>
        <v>6259.3321022000009</v>
      </c>
      <c r="R113" s="78">
        <v>6741.2900299999992</v>
      </c>
      <c r="S113" s="78">
        <v>1303.9883299999999</v>
      </c>
      <c r="T113" s="78">
        <f t="shared" si="16"/>
        <v>5437.3016999999991</v>
      </c>
      <c r="U113" s="78">
        <v>1757.7591101999999</v>
      </c>
      <c r="V113" s="78">
        <v>456.09495999999996</v>
      </c>
      <c r="W113" s="78">
        <f t="shared" si="17"/>
        <v>1301.6641502</v>
      </c>
      <c r="X113" s="78">
        <v>11285.36735923163</v>
      </c>
      <c r="Y113" s="78">
        <v>1930.8034700000057</v>
      </c>
      <c r="Z113" s="78">
        <f t="shared" si="18"/>
        <v>9354.5638892316238</v>
      </c>
      <c r="AA113" s="100">
        <v>18.777635196362812</v>
      </c>
      <c r="AB113" s="100">
        <v>15.882030185392093</v>
      </c>
      <c r="AC113" s="100">
        <v>13.05224325150926</v>
      </c>
    </row>
    <row r="114" spans="2:29" s="26" customFormat="1">
      <c r="B114" s="89" t="s">
        <v>219</v>
      </c>
      <c r="C114" s="77">
        <f t="shared" si="19"/>
        <v>50740.530620317128</v>
      </c>
      <c r="D114" s="77">
        <f t="shared" si="20"/>
        <v>5469.834230895427</v>
      </c>
      <c r="E114" s="77">
        <f t="shared" si="21"/>
        <v>45270.696389421697</v>
      </c>
      <c r="F114" s="78">
        <v>27044.065092554418</v>
      </c>
      <c r="G114" s="78">
        <v>1872.2495482100001</v>
      </c>
      <c r="H114" s="78">
        <f t="shared" si="13"/>
        <v>25171.815544344419</v>
      </c>
      <c r="I114" s="78">
        <v>3356.0061291234251</v>
      </c>
      <c r="J114" s="78">
        <v>199.22090631073783</v>
      </c>
      <c r="K114" s="78">
        <f t="shared" si="14"/>
        <v>3156.7852228126872</v>
      </c>
      <c r="L114" s="78">
        <v>3354.1804009541092</v>
      </c>
      <c r="M114" s="78">
        <v>131.23236</v>
      </c>
      <c r="N114" s="78">
        <f t="shared" si="22"/>
        <v>3222.9480409541093</v>
      </c>
      <c r="O114" s="78">
        <v>4402.1829953000006</v>
      </c>
      <c r="P114" s="78">
        <v>447.17909999999995</v>
      </c>
      <c r="Q114" s="78">
        <f t="shared" si="15"/>
        <v>3955.0038953000007</v>
      </c>
      <c r="R114" s="78">
        <v>3766.4236493036283</v>
      </c>
      <c r="S114" s="78">
        <v>803.01958000000002</v>
      </c>
      <c r="T114" s="78">
        <f t="shared" si="16"/>
        <v>2963.4040693036281</v>
      </c>
      <c r="U114" s="78">
        <v>1509.5975626999998</v>
      </c>
      <c r="V114" s="78">
        <v>432.87052</v>
      </c>
      <c r="W114" s="78">
        <f t="shared" si="17"/>
        <v>1076.7270426999999</v>
      </c>
      <c r="X114" s="78">
        <v>7308.0747903815491</v>
      </c>
      <c r="Y114" s="78">
        <v>1584.0622163746889</v>
      </c>
      <c r="Z114" s="78">
        <f t="shared" si="18"/>
        <v>5724.0125740068597</v>
      </c>
      <c r="AA114" s="100">
        <v>8.7534943051602792</v>
      </c>
      <c r="AB114" s="100">
        <v>10.657578753940882</v>
      </c>
      <c r="AC114" s="100">
        <v>13.128164857634651</v>
      </c>
    </row>
    <row r="115" spans="2:29" s="26" customFormat="1">
      <c r="B115" s="89" t="s">
        <v>220</v>
      </c>
      <c r="C115" s="77">
        <f t="shared" si="19"/>
        <v>52342.796834622321</v>
      </c>
      <c r="D115" s="77">
        <f t="shared" si="20"/>
        <v>5720.8138889700695</v>
      </c>
      <c r="E115" s="77">
        <f t="shared" si="21"/>
        <v>46621.982945652249</v>
      </c>
      <c r="F115" s="78">
        <v>27093.769799833721</v>
      </c>
      <c r="G115" s="78">
        <v>2385.2674064133016</v>
      </c>
      <c r="H115" s="78">
        <f t="shared" si="13"/>
        <v>24708.502393420418</v>
      </c>
      <c r="I115" s="78">
        <v>3299.7559999999999</v>
      </c>
      <c r="J115" s="78">
        <v>109.71679999999999</v>
      </c>
      <c r="K115" s="78">
        <f t="shared" si="14"/>
        <v>3190.0391999999997</v>
      </c>
      <c r="L115" s="78">
        <v>3497.5561269121135</v>
      </c>
      <c r="M115" s="78">
        <v>72.375520000000009</v>
      </c>
      <c r="N115" s="78">
        <f t="shared" si="22"/>
        <v>3425.1806069121135</v>
      </c>
      <c r="O115" s="78">
        <v>4793.1847400000006</v>
      </c>
      <c r="P115" s="78">
        <v>266.63754000000006</v>
      </c>
      <c r="Q115" s="78">
        <f t="shared" si="15"/>
        <v>4526.5472000000009</v>
      </c>
      <c r="R115" s="78">
        <v>3893.7508800000001</v>
      </c>
      <c r="S115" s="78">
        <v>977.01183239904981</v>
      </c>
      <c r="T115" s="78">
        <f t="shared" si="16"/>
        <v>2916.7390476009505</v>
      </c>
      <c r="U115" s="78">
        <v>1812.7185899999999</v>
      </c>
      <c r="V115" s="78">
        <v>440.14315000000005</v>
      </c>
      <c r="W115" s="78">
        <f t="shared" si="17"/>
        <v>1372.5754399999998</v>
      </c>
      <c r="X115" s="78">
        <v>7952.0606978764845</v>
      </c>
      <c r="Y115" s="78">
        <v>1469.6616401577176</v>
      </c>
      <c r="Z115" s="78">
        <f t="shared" si="18"/>
        <v>6482.3990577187669</v>
      </c>
      <c r="AA115" s="100">
        <v>9.0299089979277056</v>
      </c>
      <c r="AB115" s="100">
        <v>11.351526887874792</v>
      </c>
      <c r="AC115" s="100">
        <v>13.205009087149044</v>
      </c>
    </row>
    <row r="116" spans="2:29" s="26" customFormat="1">
      <c r="B116" s="89" t="s">
        <v>221</v>
      </c>
      <c r="C116" s="77">
        <f t="shared" si="19"/>
        <v>60606.673917479784</v>
      </c>
      <c r="D116" s="77">
        <f t="shared" si="20"/>
        <v>6476.6646247390399</v>
      </c>
      <c r="E116" s="77">
        <f t="shared" si="21"/>
        <v>54130.009292740753</v>
      </c>
      <c r="F116" s="78">
        <v>32062.577428665831</v>
      </c>
      <c r="G116" s="78">
        <v>3104.9478664242642</v>
      </c>
      <c r="H116" s="78">
        <f t="shared" si="13"/>
        <v>28957.629562241567</v>
      </c>
      <c r="I116" s="78">
        <v>3723.8175745796407</v>
      </c>
      <c r="J116" s="78">
        <v>111.35454000000001</v>
      </c>
      <c r="K116" s="78">
        <f t="shared" si="14"/>
        <v>3612.4630345796409</v>
      </c>
      <c r="L116" s="78">
        <v>3915.5008520222755</v>
      </c>
      <c r="M116" s="78">
        <v>82.863439999999997</v>
      </c>
      <c r="N116" s="78">
        <f t="shared" si="22"/>
        <v>3832.6374120222754</v>
      </c>
      <c r="O116" s="78">
        <v>5474.8352761057613</v>
      </c>
      <c r="P116" s="78">
        <v>236.70818</v>
      </c>
      <c r="Q116" s="78">
        <f t="shared" si="15"/>
        <v>5238.1270961057617</v>
      </c>
      <c r="R116" s="78">
        <v>4336.3081959298079</v>
      </c>
      <c r="S116" s="78">
        <v>980.93116999999995</v>
      </c>
      <c r="T116" s="78">
        <f t="shared" si="16"/>
        <v>3355.377025929808</v>
      </c>
      <c r="U116" s="78">
        <v>2015.5338386958208</v>
      </c>
      <c r="V116" s="78">
        <v>420.78674000000001</v>
      </c>
      <c r="W116" s="78">
        <f t="shared" si="17"/>
        <v>1594.7470986958208</v>
      </c>
      <c r="X116" s="78">
        <v>9078.1007514806479</v>
      </c>
      <c r="Y116" s="78">
        <v>1539.0726883147768</v>
      </c>
      <c r="Z116" s="78">
        <f t="shared" si="18"/>
        <v>7539.0280631658716</v>
      </c>
      <c r="AA116" s="100">
        <v>10.455550395425675</v>
      </c>
      <c r="AB116" s="100">
        <v>11.073017463784179</v>
      </c>
      <c r="AC116" s="100">
        <v>13.283907527638966</v>
      </c>
    </row>
    <row r="117" spans="2:29" s="26" customFormat="1">
      <c r="B117" s="89" t="s">
        <v>222</v>
      </c>
      <c r="C117" s="77">
        <f t="shared" si="19"/>
        <v>60652.558770885022</v>
      </c>
      <c r="D117" s="77">
        <f t="shared" si="20"/>
        <v>5841.2692222212063</v>
      </c>
      <c r="E117" s="77">
        <f t="shared" si="21"/>
        <v>54811.289548663815</v>
      </c>
      <c r="F117" s="78">
        <v>32124.586065349737</v>
      </c>
      <c r="G117" s="78">
        <v>2717.7455832450928</v>
      </c>
      <c r="H117" s="78">
        <f t="shared" si="13"/>
        <v>29406.840482104642</v>
      </c>
      <c r="I117" s="78">
        <v>3994.2795543022753</v>
      </c>
      <c r="J117" s="78">
        <v>114.20618507787408</v>
      </c>
      <c r="K117" s="78">
        <f t="shared" si="14"/>
        <v>3880.0733692244012</v>
      </c>
      <c r="L117" s="78">
        <v>3694.3721742751627</v>
      </c>
      <c r="M117" s="78">
        <v>84.749960000000002</v>
      </c>
      <c r="N117" s="78">
        <f t="shared" si="22"/>
        <v>3609.6222142751626</v>
      </c>
      <c r="O117" s="78">
        <v>5299.4804240482481</v>
      </c>
      <c r="P117" s="78">
        <v>154.19314398</v>
      </c>
      <c r="Q117" s="78">
        <f t="shared" si="15"/>
        <v>5145.287280068248</v>
      </c>
      <c r="R117" s="78">
        <v>4235.2311082284896</v>
      </c>
      <c r="S117" s="78">
        <v>918.36999000000003</v>
      </c>
      <c r="T117" s="78">
        <f t="shared" si="16"/>
        <v>3316.8611182284894</v>
      </c>
      <c r="U117" s="78">
        <v>1991.5893150959541</v>
      </c>
      <c r="V117" s="78">
        <v>363.72248999999999</v>
      </c>
      <c r="W117" s="78">
        <f t="shared" si="17"/>
        <v>1627.866825095954</v>
      </c>
      <c r="X117" s="78">
        <v>9313.0201295851602</v>
      </c>
      <c r="Y117" s="78">
        <v>1488.281869918239</v>
      </c>
      <c r="Z117" s="78">
        <f t="shared" si="18"/>
        <v>7824.7382596669213</v>
      </c>
      <c r="AA117" s="100">
        <v>10.463466213373684</v>
      </c>
      <c r="AB117" s="100">
        <v>11.053459208195845</v>
      </c>
      <c r="AC117" s="100">
        <v>13.365840321661743</v>
      </c>
    </row>
    <row r="118" spans="2:29" s="26" customFormat="1">
      <c r="B118" s="89" t="s">
        <v>223</v>
      </c>
      <c r="C118" s="77">
        <f t="shared" si="19"/>
        <v>61697.634735069747</v>
      </c>
      <c r="D118" s="77">
        <f t="shared" si="20"/>
        <v>5913.5943448816361</v>
      </c>
      <c r="E118" s="77">
        <f t="shared" si="21"/>
        <v>55784.040390188107</v>
      </c>
      <c r="F118" s="78">
        <v>31773.430160815944</v>
      </c>
      <c r="G118" s="78">
        <v>2578.7760217466052</v>
      </c>
      <c r="H118" s="78">
        <f t="shared" si="13"/>
        <v>29194.654139069338</v>
      </c>
      <c r="I118" s="78">
        <v>4320.4681619795501</v>
      </c>
      <c r="J118" s="78">
        <v>103.98055501949246</v>
      </c>
      <c r="K118" s="78">
        <f t="shared" si="14"/>
        <v>4216.4876069600577</v>
      </c>
      <c r="L118" s="78">
        <v>3913.8688783341245</v>
      </c>
      <c r="M118" s="78">
        <v>72.354704682035717</v>
      </c>
      <c r="N118" s="78">
        <f t="shared" si="22"/>
        <v>3841.5141736520886</v>
      </c>
      <c r="O118" s="78">
        <v>5523.3197708651205</v>
      </c>
      <c r="P118" s="78">
        <v>153.65140539614691</v>
      </c>
      <c r="Q118" s="78">
        <f t="shared" si="15"/>
        <v>5369.6683654689732</v>
      </c>
      <c r="R118" s="78">
        <v>4415.2287803301651</v>
      </c>
      <c r="S118" s="78">
        <v>995.46134663656881</v>
      </c>
      <c r="T118" s="78">
        <f t="shared" si="16"/>
        <v>3419.7674336935961</v>
      </c>
      <c r="U118" s="78">
        <v>2198.4689667399812</v>
      </c>
      <c r="V118" s="78">
        <v>385.06402711533104</v>
      </c>
      <c r="W118" s="78">
        <f t="shared" si="17"/>
        <v>1813.4049396246501</v>
      </c>
      <c r="X118" s="78">
        <v>9552.8500160048588</v>
      </c>
      <c r="Y118" s="78">
        <v>1624.3062842854558</v>
      </c>
      <c r="Z118" s="78">
        <f t="shared" si="18"/>
        <v>7928.5437317194028</v>
      </c>
      <c r="AA118" s="100">
        <v>10.643757321667453</v>
      </c>
      <c r="AB118" s="100">
        <v>11.237364075162104</v>
      </c>
      <c r="AC118" s="100">
        <v>13.451611904458915</v>
      </c>
    </row>
    <row r="119" spans="2:29" s="26" customFormat="1">
      <c r="B119" s="89" t="s">
        <v>224</v>
      </c>
      <c r="C119" s="77">
        <f t="shared" si="19"/>
        <v>71928.799272272474</v>
      </c>
      <c r="D119" s="77">
        <f t="shared" si="20"/>
        <v>6095.448107827282</v>
      </c>
      <c r="E119" s="77">
        <f t="shared" si="21"/>
        <v>65833.351164445194</v>
      </c>
      <c r="F119" s="78">
        <v>38216.199633627846</v>
      </c>
      <c r="G119" s="78">
        <v>2661.065235521668</v>
      </c>
      <c r="H119" s="78">
        <f t="shared" si="13"/>
        <v>35555.13439810618</v>
      </c>
      <c r="I119" s="78">
        <v>5129.5826702013928</v>
      </c>
      <c r="J119" s="78">
        <v>91.588157971971285</v>
      </c>
      <c r="K119" s="78">
        <f t="shared" si="14"/>
        <v>5037.9945122294212</v>
      </c>
      <c r="L119" s="78">
        <v>4120.7797492713853</v>
      </c>
      <c r="M119" s="78">
        <v>69.068099211168388</v>
      </c>
      <c r="N119" s="78">
        <f t="shared" si="22"/>
        <v>4051.7116500602169</v>
      </c>
      <c r="O119" s="78">
        <v>6058.6238059659117</v>
      </c>
      <c r="P119" s="78">
        <v>185.92688418880763</v>
      </c>
      <c r="Q119" s="78">
        <f t="shared" si="15"/>
        <v>5872.6969217771039</v>
      </c>
      <c r="R119" s="78">
        <v>5138.1028544747551</v>
      </c>
      <c r="S119" s="78">
        <v>993.7293727199077</v>
      </c>
      <c r="T119" s="78">
        <f t="shared" si="16"/>
        <v>4144.3734817548475</v>
      </c>
      <c r="U119" s="78">
        <v>2370.5405887172819</v>
      </c>
      <c r="V119" s="78">
        <v>404.76200394221166</v>
      </c>
      <c r="W119" s="78">
        <f t="shared" si="17"/>
        <v>1965.7785847750702</v>
      </c>
      <c r="X119" s="78">
        <v>10894.969970013897</v>
      </c>
      <c r="Y119" s="78">
        <v>1689.3083542715476</v>
      </c>
      <c r="Z119" s="78">
        <f t="shared" si="18"/>
        <v>9205.6616157423487</v>
      </c>
      <c r="AA119" s="100">
        <v>12.408784991198791</v>
      </c>
      <c r="AB119" s="100">
        <v>12.406710362483613</v>
      </c>
      <c r="AC119" s="100">
        <v>13.541843995131455</v>
      </c>
    </row>
    <row r="120" spans="2:29" s="26" customFormat="1">
      <c r="B120" s="89" t="s">
        <v>225</v>
      </c>
      <c r="C120" s="77">
        <f t="shared" si="19"/>
        <v>79388.656086728384</v>
      </c>
      <c r="D120" s="77">
        <f t="shared" si="20"/>
        <v>7086.1700445633105</v>
      </c>
      <c r="E120" s="77">
        <f t="shared" si="21"/>
        <v>72302.486042165066</v>
      </c>
      <c r="F120" s="78">
        <v>43254.671159238576</v>
      </c>
      <c r="G120" s="78">
        <v>2887.3791572076925</v>
      </c>
      <c r="H120" s="78">
        <f t="shared" si="13"/>
        <v>40367.292002030881</v>
      </c>
      <c r="I120" s="78">
        <v>5148.2034705573187</v>
      </c>
      <c r="J120" s="78">
        <v>160.36293521446322</v>
      </c>
      <c r="K120" s="78">
        <f t="shared" si="14"/>
        <v>4987.8405353428552</v>
      </c>
      <c r="L120" s="78">
        <v>4036.5267051960896</v>
      </c>
      <c r="M120" s="78">
        <v>89.733990552809814</v>
      </c>
      <c r="N120" s="78">
        <f t="shared" si="22"/>
        <v>3946.7927146432799</v>
      </c>
      <c r="O120" s="78">
        <v>6052.6574354448321</v>
      </c>
      <c r="P120" s="78">
        <v>305.17989450183455</v>
      </c>
      <c r="Q120" s="78">
        <f t="shared" si="15"/>
        <v>5747.4775409429976</v>
      </c>
      <c r="R120" s="78">
        <v>6514.5214309457706</v>
      </c>
      <c r="S120" s="78">
        <v>1183.41349146586</v>
      </c>
      <c r="T120" s="78">
        <f t="shared" si="16"/>
        <v>5331.1079394799108</v>
      </c>
      <c r="U120" s="78">
        <v>2631.5610058245788</v>
      </c>
      <c r="V120" s="78">
        <v>531.37929937260242</v>
      </c>
      <c r="W120" s="78">
        <f t="shared" si="17"/>
        <v>2100.1817064519764</v>
      </c>
      <c r="X120" s="78">
        <v>11750.514879521221</v>
      </c>
      <c r="Y120" s="78">
        <v>1928.7212762480481</v>
      </c>
      <c r="Z120" s="78">
        <f t="shared" si="18"/>
        <v>9821.7936032731723</v>
      </c>
      <c r="AA120" s="100">
        <v>13.695720964164437</v>
      </c>
      <c r="AB120" s="100">
        <v>12.570519585261232</v>
      </c>
      <c r="AC120" s="100">
        <v>13.636982043188793</v>
      </c>
    </row>
    <row r="121" spans="2:29" s="26" customFormat="1">
      <c r="B121" s="89" t="s">
        <v>226</v>
      </c>
      <c r="C121" s="77">
        <f t="shared" si="19"/>
        <v>74968.109058973496</v>
      </c>
      <c r="D121" s="77">
        <f t="shared" si="20"/>
        <v>5616.2452959819357</v>
      </c>
      <c r="E121" s="77">
        <f t="shared" si="21"/>
        <v>69351.863762991561</v>
      </c>
      <c r="F121" s="78">
        <v>40029.159060499696</v>
      </c>
      <c r="G121" s="78">
        <v>2338.9507965437183</v>
      </c>
      <c r="H121" s="78">
        <f t="shared" si="13"/>
        <v>37690.208263955981</v>
      </c>
      <c r="I121" s="78">
        <v>5669.1403228735326</v>
      </c>
      <c r="J121" s="78">
        <v>108.9315888169334</v>
      </c>
      <c r="K121" s="78">
        <f t="shared" si="14"/>
        <v>5560.2087340565995</v>
      </c>
      <c r="L121" s="78">
        <v>3701.5553214005813</v>
      </c>
      <c r="M121" s="78">
        <v>58.782758091268875</v>
      </c>
      <c r="N121" s="78">
        <f t="shared" si="22"/>
        <v>3642.7725633093123</v>
      </c>
      <c r="O121" s="78">
        <v>6028.4586187647192</v>
      </c>
      <c r="P121" s="78">
        <v>179.3855840297835</v>
      </c>
      <c r="Q121" s="78">
        <f t="shared" si="15"/>
        <v>5849.0730347349354</v>
      </c>
      <c r="R121" s="78">
        <v>6254.0587583409697</v>
      </c>
      <c r="S121" s="78">
        <v>983.05190381833177</v>
      </c>
      <c r="T121" s="78">
        <f t="shared" si="16"/>
        <v>5271.0068545226377</v>
      </c>
      <c r="U121" s="78">
        <v>2289.0260124264964</v>
      </c>
      <c r="V121" s="78">
        <v>467.21132676814381</v>
      </c>
      <c r="W121" s="78">
        <f t="shared" si="17"/>
        <v>1821.8146856583526</v>
      </c>
      <c r="X121" s="78">
        <v>10996.710964667502</v>
      </c>
      <c r="Y121" s="78">
        <v>1479.9313379137568</v>
      </c>
      <c r="Z121" s="78">
        <f t="shared" si="18"/>
        <v>9516.7796267537451</v>
      </c>
      <c r="AA121" s="100">
        <v>12.933111019804659</v>
      </c>
      <c r="AB121" s="100">
        <v>12.042395973021772</v>
      </c>
      <c r="AC121" s="100">
        <v>13.737367825464691</v>
      </c>
    </row>
    <row r="122" spans="2:29" s="26" customFormat="1">
      <c r="B122" s="89" t="s">
        <v>227</v>
      </c>
      <c r="C122" s="77">
        <f t="shared" si="19"/>
        <v>80399.092531032162</v>
      </c>
      <c r="D122" s="77">
        <f t="shared" si="20"/>
        <v>6287.0611149300375</v>
      </c>
      <c r="E122" s="77">
        <f t="shared" si="21"/>
        <v>74112.031416102138</v>
      </c>
      <c r="F122" s="78">
        <v>43894.974817683986</v>
      </c>
      <c r="G122" s="78">
        <v>2543.0697106352104</v>
      </c>
      <c r="H122" s="78">
        <f t="shared" si="13"/>
        <v>41351.905107048777</v>
      </c>
      <c r="I122" s="78">
        <v>6474.6658474961432</v>
      </c>
      <c r="J122" s="78">
        <v>113.14222985862835</v>
      </c>
      <c r="K122" s="78">
        <f t="shared" si="14"/>
        <v>6361.5236176375147</v>
      </c>
      <c r="L122" s="78">
        <v>3793.6757593022298</v>
      </c>
      <c r="M122" s="78">
        <v>96.966026899022665</v>
      </c>
      <c r="N122" s="78">
        <f t="shared" si="22"/>
        <v>3696.709732403207</v>
      </c>
      <c r="O122" s="78">
        <v>6253.9629405098831</v>
      </c>
      <c r="P122" s="78">
        <v>155.43536400912498</v>
      </c>
      <c r="Q122" s="78">
        <f t="shared" si="15"/>
        <v>6098.5275765007582</v>
      </c>
      <c r="R122" s="78">
        <v>5900.6439821477943</v>
      </c>
      <c r="S122" s="78">
        <v>1146.0646918898037</v>
      </c>
      <c r="T122" s="78">
        <f t="shared" si="16"/>
        <v>4754.5792902579906</v>
      </c>
      <c r="U122" s="78">
        <v>2466.7468172513832</v>
      </c>
      <c r="V122" s="78">
        <v>472.18470973153262</v>
      </c>
      <c r="W122" s="78">
        <f t="shared" si="17"/>
        <v>1994.5621075198505</v>
      </c>
      <c r="X122" s="78">
        <v>11614.422366640742</v>
      </c>
      <c r="Y122" s="78">
        <v>1760.1983819067145</v>
      </c>
      <c r="Z122" s="78">
        <f t="shared" si="18"/>
        <v>9854.2239847340279</v>
      </c>
      <c r="AA122" s="100">
        <v>13.870036241375942</v>
      </c>
      <c r="AB122" s="100">
        <v>12.914084035499787</v>
      </c>
      <c r="AC122" s="100">
        <v>13.843243886927146</v>
      </c>
    </row>
    <row r="123" spans="2:29" s="26" customFormat="1">
      <c r="B123" s="89" t="s">
        <v>228</v>
      </c>
      <c r="C123" s="77">
        <f t="shared" si="19"/>
        <v>80672.1612880701</v>
      </c>
      <c r="D123" s="77">
        <f t="shared" si="20"/>
        <v>6495.0480534321669</v>
      </c>
      <c r="E123" s="77">
        <f t="shared" si="21"/>
        <v>74177.113234637931</v>
      </c>
      <c r="F123" s="78">
        <v>44622.699470425265</v>
      </c>
      <c r="G123" s="78">
        <v>2678.5478506039913</v>
      </c>
      <c r="H123" s="78">
        <f t="shared" si="13"/>
        <v>41944.15161982127</v>
      </c>
      <c r="I123" s="78">
        <v>6173.2796659196938</v>
      </c>
      <c r="J123" s="78">
        <v>113.19690243498259</v>
      </c>
      <c r="K123" s="78">
        <f t="shared" si="14"/>
        <v>6060.082763484711</v>
      </c>
      <c r="L123" s="78">
        <v>4031.8304733783798</v>
      </c>
      <c r="M123" s="78">
        <v>100.66868605083855</v>
      </c>
      <c r="N123" s="78">
        <f t="shared" si="22"/>
        <v>3931.1617873275413</v>
      </c>
      <c r="O123" s="78">
        <v>5933.7027202257377</v>
      </c>
      <c r="P123" s="78">
        <v>193.41303326996584</v>
      </c>
      <c r="Q123" s="78">
        <f t="shared" si="15"/>
        <v>5740.2896869557717</v>
      </c>
      <c r="R123" s="78">
        <v>5833.0421636900855</v>
      </c>
      <c r="S123" s="78">
        <v>1123.9235463219907</v>
      </c>
      <c r="T123" s="78">
        <f t="shared" si="16"/>
        <v>4709.1186173680944</v>
      </c>
      <c r="U123" s="78">
        <v>1579.2191713780626</v>
      </c>
      <c r="V123" s="78">
        <v>371.58887794128293</v>
      </c>
      <c r="W123" s="78">
        <f t="shared" si="17"/>
        <v>1207.6302934367795</v>
      </c>
      <c r="X123" s="78">
        <v>12498.387623052873</v>
      </c>
      <c r="Y123" s="78">
        <v>1913.7091568091155</v>
      </c>
      <c r="Z123" s="78">
        <f t="shared" si="18"/>
        <v>10584.678466243757</v>
      </c>
      <c r="AA123" s="100">
        <v>13.917144653141186</v>
      </c>
      <c r="AB123" s="100">
        <v>13.031671803475147</v>
      </c>
      <c r="AC123" s="100">
        <v>13.954710951739575</v>
      </c>
    </row>
    <row r="124" spans="2:29" s="26" customFormat="1">
      <c r="B124" s="89" t="s">
        <v>229</v>
      </c>
      <c r="C124" s="77">
        <f t="shared" si="19"/>
        <v>72372.91600658391</v>
      </c>
      <c r="D124" s="77">
        <f t="shared" si="20"/>
        <v>6094.9259826050193</v>
      </c>
      <c r="E124" s="77">
        <f t="shared" si="21"/>
        <v>66277.990023978869</v>
      </c>
      <c r="F124" s="78">
        <v>38607.708806071954</v>
      </c>
      <c r="G124" s="78">
        <v>2600.0733391620274</v>
      </c>
      <c r="H124" s="78">
        <f t="shared" si="13"/>
        <v>36007.635466909924</v>
      </c>
      <c r="I124" s="78">
        <v>5984.4570707714347</v>
      </c>
      <c r="J124" s="78">
        <v>151.42744078679326</v>
      </c>
      <c r="K124" s="78">
        <f t="shared" si="14"/>
        <v>5833.0296299846414</v>
      </c>
      <c r="L124" s="78">
        <v>3724.8430499315268</v>
      </c>
      <c r="M124" s="78">
        <v>72.724683011626936</v>
      </c>
      <c r="N124" s="78">
        <f t="shared" si="22"/>
        <v>3652.1183669198999</v>
      </c>
      <c r="O124" s="78">
        <v>5511.9978839739142</v>
      </c>
      <c r="P124" s="78">
        <v>219.30845573232958</v>
      </c>
      <c r="Q124" s="78">
        <f t="shared" si="15"/>
        <v>5292.6894282415842</v>
      </c>
      <c r="R124" s="78">
        <v>5737.770691257082</v>
      </c>
      <c r="S124" s="78">
        <v>1086.9717118930414</v>
      </c>
      <c r="T124" s="78">
        <f t="shared" si="16"/>
        <v>4650.7989793640409</v>
      </c>
      <c r="U124" s="78">
        <v>2209.6884980037435</v>
      </c>
      <c r="V124" s="78">
        <v>438.03672099861922</v>
      </c>
      <c r="W124" s="78">
        <f t="shared" si="17"/>
        <v>1771.6517770051241</v>
      </c>
      <c r="X124" s="78">
        <v>10596.450006574258</v>
      </c>
      <c r="Y124" s="78">
        <v>1526.3836310205816</v>
      </c>
      <c r="Z124" s="78">
        <f t="shared" si="18"/>
        <v>9070.0663755536771</v>
      </c>
      <c r="AA124" s="100">
        <v>12.485401716666477</v>
      </c>
      <c r="AB124" s="100">
        <v>12.003884801977799</v>
      </c>
      <c r="AC124" s="100">
        <v>14.071779359128593</v>
      </c>
    </row>
    <row r="125" spans="2:29" s="26" customFormat="1">
      <c r="B125" s="89" t="s">
        <v>230</v>
      </c>
      <c r="C125" s="77">
        <f t="shared" si="19"/>
        <v>96005.794338780121</v>
      </c>
      <c r="D125" s="77">
        <f t="shared" si="20"/>
        <v>8036.0517547188265</v>
      </c>
      <c r="E125" s="77">
        <f t="shared" si="21"/>
        <v>87969.742584061285</v>
      </c>
      <c r="F125" s="78">
        <v>51643.697057133162</v>
      </c>
      <c r="G125" s="78">
        <v>3956.4074238466442</v>
      </c>
      <c r="H125" s="78">
        <f t="shared" si="13"/>
        <v>47687.28963328652</v>
      </c>
      <c r="I125" s="78">
        <v>7132.2653028441537</v>
      </c>
      <c r="J125" s="78">
        <v>145.59928040136515</v>
      </c>
      <c r="K125" s="78">
        <f t="shared" si="14"/>
        <v>6986.6660224427887</v>
      </c>
      <c r="L125" s="78">
        <v>4527.4490521103808</v>
      </c>
      <c r="M125" s="78">
        <v>80.904836465113732</v>
      </c>
      <c r="N125" s="78">
        <f t="shared" si="22"/>
        <v>4446.5442156452673</v>
      </c>
      <c r="O125" s="78">
        <v>6786.6679869627442</v>
      </c>
      <c r="P125" s="78">
        <v>178.97858157016307</v>
      </c>
      <c r="Q125" s="78">
        <f t="shared" si="15"/>
        <v>6607.6894053925807</v>
      </c>
      <c r="R125" s="78">
        <v>9092.1019342440832</v>
      </c>
      <c r="S125" s="78">
        <v>1337.742814811477</v>
      </c>
      <c r="T125" s="78">
        <f t="shared" si="16"/>
        <v>7754.3591194326063</v>
      </c>
      <c r="U125" s="78">
        <v>2795.2289304565024</v>
      </c>
      <c r="V125" s="78">
        <v>491.68953951825438</v>
      </c>
      <c r="W125" s="78">
        <f t="shared" si="17"/>
        <v>2303.5393909382483</v>
      </c>
      <c r="X125" s="78">
        <v>14028.38407502908</v>
      </c>
      <c r="Y125" s="78">
        <v>1844.7292781058088</v>
      </c>
      <c r="Z125" s="78">
        <f t="shared" si="18"/>
        <v>12183.654796923271</v>
      </c>
      <c r="AA125" s="100">
        <v>16.562423840132247</v>
      </c>
      <c r="AB125" s="100">
        <v>14.102853874699774</v>
      </c>
      <c r="AC125" s="100">
        <v>14.194369252967919</v>
      </c>
    </row>
    <row r="126" spans="2:29" s="26" customFormat="1">
      <c r="B126" s="89" t="s">
        <v>231</v>
      </c>
      <c r="C126" s="77">
        <f t="shared" si="19"/>
        <v>65282.09411771968</v>
      </c>
      <c r="D126" s="77">
        <f t="shared" si="20"/>
        <v>5630.3266453462256</v>
      </c>
      <c r="E126" s="77">
        <f t="shared" si="21"/>
        <v>59651.76747237346</v>
      </c>
      <c r="F126" s="78">
        <v>30894.292212796805</v>
      </c>
      <c r="G126" s="78">
        <v>1838.3551050629758</v>
      </c>
      <c r="H126" s="78">
        <f t="shared" si="13"/>
        <v>29055.937107733829</v>
      </c>
      <c r="I126" s="78">
        <v>8273.3743320817466</v>
      </c>
      <c r="J126" s="78">
        <v>335.5447110922164</v>
      </c>
      <c r="K126" s="78">
        <f t="shared" si="14"/>
        <v>7937.8296209895307</v>
      </c>
      <c r="L126" s="78">
        <v>5662.8102816980645</v>
      </c>
      <c r="M126" s="78">
        <v>67.037831837185593</v>
      </c>
      <c r="N126" s="78">
        <f t="shared" si="22"/>
        <v>5595.7724498608786</v>
      </c>
      <c r="O126" s="78">
        <v>4851.0124198970734</v>
      </c>
      <c r="P126" s="78">
        <v>166.90249689026521</v>
      </c>
      <c r="Q126" s="78">
        <f t="shared" si="15"/>
        <v>4684.1099230068085</v>
      </c>
      <c r="R126" s="78">
        <v>4546.0940794354156</v>
      </c>
      <c r="S126" s="78">
        <v>901.58013738403395</v>
      </c>
      <c r="T126" s="78">
        <f t="shared" si="16"/>
        <v>3644.5139420513815</v>
      </c>
      <c r="U126" s="78">
        <v>1819.4403593875077</v>
      </c>
      <c r="V126" s="78">
        <v>372.29947586405126</v>
      </c>
      <c r="W126" s="78">
        <f t="shared" si="17"/>
        <v>1447.1408835234565</v>
      </c>
      <c r="X126" s="78">
        <v>9235.0704324230701</v>
      </c>
      <c r="Y126" s="78">
        <v>1948.6068872154974</v>
      </c>
      <c r="Z126" s="78">
        <f t="shared" si="18"/>
        <v>7286.4635452075727</v>
      </c>
      <c r="AA126" s="100">
        <v>11.26212974327041</v>
      </c>
      <c r="AB126" s="100">
        <v>14.052611977396658</v>
      </c>
      <c r="AC126" s="100">
        <v>14.322233136033683</v>
      </c>
    </row>
    <row r="127" spans="2:29" s="26" customFormat="1">
      <c r="B127" s="89" t="s">
        <v>232</v>
      </c>
      <c r="C127" s="77">
        <f t="shared" si="19"/>
        <v>71125.689935671471</v>
      </c>
      <c r="D127" s="77">
        <f t="shared" si="20"/>
        <v>6093.6130816864033</v>
      </c>
      <c r="E127" s="77">
        <f t="shared" si="21"/>
        <v>65032.076853985069</v>
      </c>
      <c r="F127" s="78">
        <v>34489.193393691421</v>
      </c>
      <c r="G127" s="78">
        <v>2284.8117193399771</v>
      </c>
      <c r="H127" s="78">
        <f t="shared" si="13"/>
        <v>32204.381674351444</v>
      </c>
      <c r="I127" s="78">
        <v>8412.8613369589311</v>
      </c>
      <c r="J127" s="78">
        <v>377.93792500828681</v>
      </c>
      <c r="K127" s="78">
        <f t="shared" si="14"/>
        <v>8034.9234119506445</v>
      </c>
      <c r="L127" s="78">
        <v>5946.3517291105036</v>
      </c>
      <c r="M127" s="78">
        <v>87.652371328346973</v>
      </c>
      <c r="N127" s="78">
        <f t="shared" si="22"/>
        <v>5858.6993577821568</v>
      </c>
      <c r="O127" s="78">
        <v>5188.8010434336093</v>
      </c>
      <c r="P127" s="78">
        <v>170.69017512450972</v>
      </c>
      <c r="Q127" s="78">
        <f t="shared" si="15"/>
        <v>5018.1108683090997</v>
      </c>
      <c r="R127" s="78">
        <v>4739.5166334957948</v>
      </c>
      <c r="S127" s="78">
        <v>1038.1836653783116</v>
      </c>
      <c r="T127" s="78">
        <f t="shared" si="16"/>
        <v>3701.3329681174832</v>
      </c>
      <c r="U127" s="78">
        <v>1934.3295128969344</v>
      </c>
      <c r="V127" s="78">
        <v>361.84661813200233</v>
      </c>
      <c r="W127" s="78">
        <f t="shared" si="17"/>
        <v>1572.4828947649321</v>
      </c>
      <c r="X127" s="78">
        <v>10414.636286084278</v>
      </c>
      <c r="Y127" s="78">
        <v>1772.4906073749689</v>
      </c>
      <c r="Z127" s="78">
        <f t="shared" si="18"/>
        <v>8642.1456787093084</v>
      </c>
      <c r="AA127" s="100">
        <v>12.270236715916408</v>
      </c>
      <c r="AB127" s="100">
        <v>15.057545691594648</v>
      </c>
      <c r="AC127" s="100">
        <v>14.455088915455333</v>
      </c>
    </row>
    <row r="128" spans="2:29" s="26" customFormat="1">
      <c r="B128" s="89" t="s">
        <v>233</v>
      </c>
      <c r="C128" s="77">
        <f t="shared" si="19"/>
        <v>92985.126657357105</v>
      </c>
      <c r="D128" s="77">
        <f t="shared" si="20"/>
        <v>7627.9980013517434</v>
      </c>
      <c r="E128" s="77">
        <f t="shared" si="21"/>
        <v>85357.12865600537</v>
      </c>
      <c r="F128" s="78">
        <v>47460.35824153899</v>
      </c>
      <c r="G128" s="78">
        <v>2846.9828130287392</v>
      </c>
      <c r="H128" s="78">
        <f t="shared" si="13"/>
        <v>44613.375428510248</v>
      </c>
      <c r="I128" s="78">
        <v>10515.666639994193</v>
      </c>
      <c r="J128" s="78">
        <v>463.67713322037349</v>
      </c>
      <c r="K128" s="78">
        <f t="shared" si="14"/>
        <v>10051.98950677382</v>
      </c>
      <c r="L128" s="78">
        <v>6966.0173113062228</v>
      </c>
      <c r="M128" s="78">
        <v>91.810450393472081</v>
      </c>
      <c r="N128" s="78">
        <f t="shared" si="22"/>
        <v>6874.2068609127509</v>
      </c>
      <c r="O128" s="78">
        <v>6661.2168096792248</v>
      </c>
      <c r="P128" s="78">
        <v>200.67087525865878</v>
      </c>
      <c r="Q128" s="78">
        <f t="shared" si="15"/>
        <v>6460.5459344205656</v>
      </c>
      <c r="R128" s="78">
        <v>5984.3860548190214</v>
      </c>
      <c r="S128" s="78">
        <v>1362.3865486488146</v>
      </c>
      <c r="T128" s="78">
        <f t="shared" si="16"/>
        <v>4621.9995061702066</v>
      </c>
      <c r="U128" s="78">
        <v>2561.9334784756061</v>
      </c>
      <c r="V128" s="78">
        <v>334.84852521242669</v>
      </c>
      <c r="W128" s="78">
        <f t="shared" si="17"/>
        <v>2227.0849532631792</v>
      </c>
      <c r="X128" s="78">
        <v>12835.548121543856</v>
      </c>
      <c r="Y128" s="78">
        <v>2327.6216555892588</v>
      </c>
      <c r="Z128" s="78">
        <f t="shared" si="18"/>
        <v>10507.926465954597</v>
      </c>
      <c r="AA128" s="100">
        <v>16.041313851256202</v>
      </c>
      <c r="AB128" s="100">
        <v>16.83562627655175</v>
      </c>
      <c r="AC128" s="100">
        <v>14.592607634866004</v>
      </c>
    </row>
    <row r="129" spans="2:29">
      <c r="B129" s="57" t="s">
        <v>234</v>
      </c>
      <c r="C129" s="73">
        <f t="shared" si="19"/>
        <v>84503.458311778362</v>
      </c>
      <c r="D129" s="77">
        <f t="shared" si="20"/>
        <v>6953.1730700308872</v>
      </c>
      <c r="E129" s="73">
        <f t="shared" si="21"/>
        <v>77550.285241747464</v>
      </c>
      <c r="F129" s="41">
        <v>43810.49121653218</v>
      </c>
      <c r="G129" s="41">
        <v>2762.9896774945105</v>
      </c>
      <c r="H129" s="41">
        <f t="shared" si="13"/>
        <v>41047.501539037672</v>
      </c>
      <c r="I129" s="41">
        <v>9043.7916154899722</v>
      </c>
      <c r="J129" s="41">
        <v>400.69062323928284</v>
      </c>
      <c r="K129" s="41">
        <f t="shared" si="14"/>
        <v>8643.1009922506892</v>
      </c>
      <c r="L129" s="41">
        <v>6034.675988903482</v>
      </c>
      <c r="M129" s="41">
        <v>79.467909422798513</v>
      </c>
      <c r="N129" s="41">
        <f t="shared" si="22"/>
        <v>5955.2080794806834</v>
      </c>
      <c r="O129" s="41">
        <v>5929.437960464842</v>
      </c>
      <c r="P129" s="41">
        <v>147.96150739999999</v>
      </c>
      <c r="Q129" s="41">
        <f t="shared" si="15"/>
        <v>5781.4764530648417</v>
      </c>
      <c r="R129" s="41">
        <v>5569.2869916137051</v>
      </c>
      <c r="S129" s="41">
        <v>1257.1045372000001</v>
      </c>
      <c r="T129" s="41">
        <f t="shared" si="16"/>
        <v>4312.1824544137053</v>
      </c>
      <c r="U129" s="41">
        <v>2494.4172306514224</v>
      </c>
      <c r="V129" s="41">
        <v>356.90903679199999</v>
      </c>
      <c r="W129" s="41">
        <f t="shared" si="17"/>
        <v>2137.5081938594226</v>
      </c>
      <c r="X129" s="41">
        <v>11621.357308122759</v>
      </c>
      <c r="Y129" s="41">
        <v>1948.0497784822958</v>
      </c>
      <c r="Z129" s="41">
        <f t="shared" si="18"/>
        <v>9673.3075296404622</v>
      </c>
      <c r="AA129" s="99">
        <v>14.578100229844971</v>
      </c>
      <c r="AB129" s="99">
        <v>15.035871701879097</v>
      </c>
      <c r="AC129" s="99">
        <v>14.734472023029815</v>
      </c>
    </row>
    <row r="130" spans="2:29">
      <c r="B130" s="57" t="s">
        <v>235</v>
      </c>
      <c r="C130" s="73">
        <f t="shared" si="19"/>
        <v>83103.49753103593</v>
      </c>
      <c r="D130" s="77">
        <f t="shared" si="20"/>
        <v>6460.2268951244478</v>
      </c>
      <c r="E130" s="73">
        <f t="shared" si="21"/>
        <v>76643.270635911496</v>
      </c>
      <c r="F130" s="41">
        <v>41281.275132744318</v>
      </c>
      <c r="G130" s="41">
        <v>2496.0344941488165</v>
      </c>
      <c r="H130" s="41">
        <f t="shared" si="13"/>
        <v>38785.240638595504</v>
      </c>
      <c r="I130" s="41">
        <v>9860.6193758212867</v>
      </c>
      <c r="J130" s="41">
        <v>451.27488219999998</v>
      </c>
      <c r="K130" s="41">
        <f t="shared" si="14"/>
        <v>9409.3444936212873</v>
      </c>
      <c r="L130" s="41">
        <v>5911.0694323202624</v>
      </c>
      <c r="M130" s="41">
        <v>94.714989072544881</v>
      </c>
      <c r="N130" s="41">
        <f t="shared" si="22"/>
        <v>5816.3544432477174</v>
      </c>
      <c r="O130" s="41">
        <v>6708.923849063287</v>
      </c>
      <c r="P130" s="41">
        <v>139.70930919999998</v>
      </c>
      <c r="Q130" s="41">
        <f t="shared" si="15"/>
        <v>6569.2145398632874</v>
      </c>
      <c r="R130" s="41">
        <v>4925.9831796168173</v>
      </c>
      <c r="S130" s="41">
        <v>1158.226910080672</v>
      </c>
      <c r="T130" s="41">
        <f t="shared" si="16"/>
        <v>3767.7562695361453</v>
      </c>
      <c r="U130" s="41">
        <v>3030.029112425008</v>
      </c>
      <c r="V130" s="41">
        <v>362.96672509548</v>
      </c>
      <c r="W130" s="41">
        <f t="shared" si="17"/>
        <v>2667.0623873295281</v>
      </c>
      <c r="X130" s="41">
        <v>11385.597449044963</v>
      </c>
      <c r="Y130" s="41">
        <v>1757.2995853269344</v>
      </c>
      <c r="Z130" s="41">
        <f t="shared" si="18"/>
        <v>9628.2978637180277</v>
      </c>
      <c r="AA130" s="99">
        <v>14.336586225717278</v>
      </c>
      <c r="AB130" s="99">
        <v>14.847904720172879</v>
      </c>
      <c r="AC130" s="99">
        <v>14.880486861212601</v>
      </c>
    </row>
    <row r="131" spans="2:29">
      <c r="B131" s="57" t="s">
        <v>236</v>
      </c>
      <c r="C131" s="73">
        <f t="shared" si="19"/>
        <v>87296.22186241993</v>
      </c>
      <c r="D131" s="77">
        <f t="shared" si="20"/>
        <v>8273.8287755277815</v>
      </c>
      <c r="E131" s="73">
        <f t="shared" si="21"/>
        <v>79022.393086892145</v>
      </c>
      <c r="F131" s="41">
        <v>46645.341997412244</v>
      </c>
      <c r="G131" s="41">
        <v>3273.9240434151702</v>
      </c>
      <c r="H131" s="41">
        <f t="shared" si="13"/>
        <v>43371.417953997072</v>
      </c>
      <c r="I131" s="41">
        <v>8558.7321086795691</v>
      </c>
      <c r="J131" s="41">
        <v>511.9136348987962</v>
      </c>
      <c r="K131" s="41">
        <f t="shared" si="14"/>
        <v>8046.8184737807733</v>
      </c>
      <c r="L131" s="41">
        <v>6189.6371766951052</v>
      </c>
      <c r="M131" s="41">
        <v>134.07462455084047</v>
      </c>
      <c r="N131" s="41">
        <f t="shared" si="22"/>
        <v>6055.5625521442644</v>
      </c>
      <c r="O131" s="41">
        <v>6618.0418020876477</v>
      </c>
      <c r="P131" s="41">
        <v>170.59298859999998</v>
      </c>
      <c r="Q131" s="41">
        <f t="shared" si="15"/>
        <v>6447.4488134876474</v>
      </c>
      <c r="R131" s="41">
        <v>3975.9312089917853</v>
      </c>
      <c r="S131" s="41">
        <v>1935.1383880762107</v>
      </c>
      <c r="T131" s="41">
        <f t="shared" si="16"/>
        <v>2040.7928209155746</v>
      </c>
      <c r="U131" s="41">
        <v>3093.787459574517</v>
      </c>
      <c r="V131" s="41">
        <v>390.11108807878003</v>
      </c>
      <c r="W131" s="41">
        <f t="shared" si="17"/>
        <v>2703.6763714957369</v>
      </c>
      <c r="X131" s="41">
        <v>12214.750108979062</v>
      </c>
      <c r="Y131" s="41">
        <v>1858.0740079079849</v>
      </c>
      <c r="Z131" s="41">
        <f t="shared" si="18"/>
        <v>10356.676101071078</v>
      </c>
      <c r="AA131" s="99">
        <v>15.059893375035523</v>
      </c>
      <c r="AB131" s="99">
        <v>14.860621729579737</v>
      </c>
      <c r="AC131" s="99">
        <v>15.03044775246966</v>
      </c>
    </row>
    <row r="132" spans="2:29">
      <c r="B132" s="57" t="s">
        <v>237</v>
      </c>
      <c r="C132" s="73">
        <f t="shared" si="19"/>
        <v>89189.202995537387</v>
      </c>
      <c r="D132" s="77">
        <f t="shared" si="20"/>
        <v>9072.2234502615902</v>
      </c>
      <c r="E132" s="73">
        <f t="shared" si="21"/>
        <v>80116.979545275797</v>
      </c>
      <c r="F132" s="41">
        <v>50376.106993161688</v>
      </c>
      <c r="G132" s="41">
        <v>2600.9535015528436</v>
      </c>
      <c r="H132" s="41">
        <f t="shared" si="13"/>
        <v>47775.153491608842</v>
      </c>
      <c r="I132" s="41">
        <v>7188.8527215833701</v>
      </c>
      <c r="J132" s="41">
        <v>1767.4257173729397</v>
      </c>
      <c r="K132" s="41">
        <f t="shared" si="14"/>
        <v>5421.4270042104308</v>
      </c>
      <c r="L132" s="41">
        <v>5856.0985611105325</v>
      </c>
      <c r="M132" s="41">
        <v>734.79432789765724</v>
      </c>
      <c r="N132" s="41">
        <f t="shared" si="22"/>
        <v>5121.3042332128753</v>
      </c>
      <c r="O132" s="41">
        <v>6626.6396004441267</v>
      </c>
      <c r="P132" s="41">
        <v>170.33503099999999</v>
      </c>
      <c r="Q132" s="41">
        <f t="shared" si="15"/>
        <v>6456.3045694441271</v>
      </c>
      <c r="R132" s="41">
        <v>3784.7236663646977</v>
      </c>
      <c r="S132" s="41">
        <v>1234.6074183659332</v>
      </c>
      <c r="T132" s="41">
        <f t="shared" si="16"/>
        <v>2550.1162479987643</v>
      </c>
      <c r="U132" s="41">
        <v>3084.9420988170336</v>
      </c>
      <c r="V132" s="41">
        <v>351.97803300000004</v>
      </c>
      <c r="W132" s="41">
        <f t="shared" si="17"/>
        <v>2732.9640658170338</v>
      </c>
      <c r="X132" s="41">
        <v>12271.839354055954</v>
      </c>
      <c r="Y132" s="41">
        <v>2212.1294210722162</v>
      </c>
      <c r="Z132" s="41">
        <f t="shared" si="18"/>
        <v>10059.709932983737</v>
      </c>
      <c r="AA132" s="99">
        <v>15.386460704268076</v>
      </c>
      <c r="AB132" s="99">
        <v>14.193731863105569</v>
      </c>
      <c r="AC132" s="99">
        <v>15.184118304860284</v>
      </c>
    </row>
    <row r="133" spans="2:29">
      <c r="B133" s="57" t="s">
        <v>238</v>
      </c>
      <c r="C133" s="73">
        <f t="shared" si="19"/>
        <v>90103.909383172751</v>
      </c>
      <c r="D133" s="77">
        <f t="shared" si="20"/>
        <v>9181.7100709904025</v>
      </c>
      <c r="E133" s="73">
        <f t="shared" si="21"/>
        <v>80922.199312182347</v>
      </c>
      <c r="F133" s="41">
        <v>51515.779451691516</v>
      </c>
      <c r="G133" s="41">
        <v>2579.1696399202033</v>
      </c>
      <c r="H133" s="41">
        <f t="shared" si="13"/>
        <v>48936.609811771312</v>
      </c>
      <c r="I133" s="41">
        <v>7152.208162897231</v>
      </c>
      <c r="J133" s="41">
        <v>1811.5959731720704</v>
      </c>
      <c r="K133" s="41">
        <f t="shared" si="14"/>
        <v>5340.6121897251605</v>
      </c>
      <c r="L133" s="41">
        <v>5644.1166109201076</v>
      </c>
      <c r="M133" s="41">
        <v>638.00756243133264</v>
      </c>
      <c r="N133" s="41">
        <f t="shared" si="22"/>
        <v>5006.1090484887754</v>
      </c>
      <c r="O133" s="41">
        <v>6491.0204598920081</v>
      </c>
      <c r="P133" s="41">
        <v>138.613598</v>
      </c>
      <c r="Q133" s="41">
        <f t="shared" si="15"/>
        <v>6352.4068618920082</v>
      </c>
      <c r="R133" s="41">
        <v>3686.6797232495869</v>
      </c>
      <c r="S133" s="41">
        <v>1363.9653721165585</v>
      </c>
      <c r="T133" s="41">
        <f t="shared" si="16"/>
        <v>2322.7143511330287</v>
      </c>
      <c r="U133" s="41">
        <v>3050.4037314728707</v>
      </c>
      <c r="V133" s="41">
        <v>396.02664729999998</v>
      </c>
      <c r="W133" s="41">
        <f t="shared" si="17"/>
        <v>2654.3770841728706</v>
      </c>
      <c r="X133" s="41">
        <v>12563.701243049431</v>
      </c>
      <c r="Y133" s="41">
        <v>2254.3312780502383</v>
      </c>
      <c r="Z133" s="41">
        <f t="shared" si="18"/>
        <v>10309.369964999192</v>
      </c>
      <c r="AA133" s="99">
        <v>15.544261126478361</v>
      </c>
      <c r="AB133" s="99">
        <v>14.667604186528084</v>
      </c>
      <c r="AC133" s="99">
        <v>15.341220575157456</v>
      </c>
    </row>
    <row r="134" spans="2:29">
      <c r="B134" s="57" t="s">
        <v>239</v>
      </c>
      <c r="C134" s="73">
        <f t="shared" si="19"/>
        <v>92193.385186468906</v>
      </c>
      <c r="D134" s="77">
        <f t="shared" si="20"/>
        <v>9769.0995007611727</v>
      </c>
      <c r="E134" s="73">
        <f t="shared" si="21"/>
        <v>82424.285685707742</v>
      </c>
      <c r="F134" s="41">
        <v>51259.27343241436</v>
      </c>
      <c r="G134" s="41">
        <v>2475.513977378765</v>
      </c>
      <c r="H134" s="41">
        <f t="shared" si="13"/>
        <v>48783.759455035593</v>
      </c>
      <c r="I134" s="41">
        <v>8344.2846633436602</v>
      </c>
      <c r="J134" s="41">
        <v>2229.2940522530666</v>
      </c>
      <c r="K134" s="41">
        <f t="shared" si="14"/>
        <v>6114.990611090594</v>
      </c>
      <c r="L134" s="41">
        <v>6179.673542399787</v>
      </c>
      <c r="M134" s="41">
        <v>743.04652307116919</v>
      </c>
      <c r="N134" s="41">
        <f t="shared" si="22"/>
        <v>5436.6270193286182</v>
      </c>
      <c r="O134" s="41">
        <v>6695.8163885255044</v>
      </c>
      <c r="P134" s="41">
        <v>151.92307199999999</v>
      </c>
      <c r="Q134" s="41">
        <f t="shared" si="15"/>
        <v>6543.8933165255048</v>
      </c>
      <c r="R134" s="41">
        <v>3935.1821336714115</v>
      </c>
      <c r="S134" s="41">
        <v>1523.0799606060282</v>
      </c>
      <c r="T134" s="41">
        <f t="shared" si="16"/>
        <v>2412.1021730653833</v>
      </c>
      <c r="U134" s="41">
        <v>3326.5365555318594</v>
      </c>
      <c r="V134" s="41">
        <v>347.13420439999999</v>
      </c>
      <c r="W134" s="41">
        <f t="shared" si="17"/>
        <v>2979.4023511318596</v>
      </c>
      <c r="X134" s="41">
        <v>12452.618470582323</v>
      </c>
      <c r="Y134" s="41">
        <v>2299.1077110521451</v>
      </c>
      <c r="Z134" s="41">
        <f t="shared" si="18"/>
        <v>10153.510759530178</v>
      </c>
      <c r="AA134" s="99">
        <v>15.904726701459941</v>
      </c>
      <c r="AB134" s="99">
        <v>14.980356821780193</v>
      </c>
      <c r="AC134" s="99">
        <v>15.501379420906126</v>
      </c>
    </row>
    <row r="135" spans="2:29">
      <c r="B135" s="57" t="s">
        <v>240</v>
      </c>
      <c r="C135" s="73">
        <f t="shared" si="19"/>
        <v>95532.065318867579</v>
      </c>
      <c r="D135" s="77">
        <f t="shared" si="20"/>
        <v>11102.161906628155</v>
      </c>
      <c r="E135" s="73">
        <f t="shared" si="21"/>
        <v>84429.903412239422</v>
      </c>
      <c r="F135" s="41">
        <v>52329.365100784868</v>
      </c>
      <c r="G135" s="41">
        <v>3234.9720976155659</v>
      </c>
      <c r="H135" s="41">
        <f t="shared" ref="H135:H185" si="23">F135-G135</f>
        <v>49094.393003169302</v>
      </c>
      <c r="I135" s="41">
        <v>8376.0441648851156</v>
      </c>
      <c r="J135" s="41">
        <v>2336.0039053099626</v>
      </c>
      <c r="K135" s="41">
        <f t="shared" ref="K135:K185" si="24">I135-J135</f>
        <v>6040.040259575153</v>
      </c>
      <c r="L135" s="41">
        <v>6998.3711643698016</v>
      </c>
      <c r="M135" s="41">
        <v>894.23791414487664</v>
      </c>
      <c r="N135" s="41">
        <f t="shared" si="22"/>
        <v>6104.1332502249252</v>
      </c>
      <c r="O135" s="41">
        <v>6513.0511044122804</v>
      </c>
      <c r="P135" s="41">
        <v>174.82168999999999</v>
      </c>
      <c r="Q135" s="41">
        <f t="shared" ref="Q135:Q185" si="25">O135-P135</f>
        <v>6338.2294144122807</v>
      </c>
      <c r="R135" s="41">
        <v>4439.1342160262648</v>
      </c>
      <c r="S135" s="41">
        <v>1517.1411289699506</v>
      </c>
      <c r="T135" s="41">
        <f t="shared" ref="T135:T185" si="26">R135-S135</f>
        <v>2921.9930870563139</v>
      </c>
      <c r="U135" s="41">
        <v>3156.1612889769067</v>
      </c>
      <c r="V135" s="41">
        <v>349.77811389999994</v>
      </c>
      <c r="W135" s="41">
        <f t="shared" ref="W135:W185" si="27">U135-V135</f>
        <v>2806.3831750769068</v>
      </c>
      <c r="X135" s="41">
        <v>13719.938279412348</v>
      </c>
      <c r="Y135" s="41">
        <v>2595.2070566877992</v>
      </c>
      <c r="Z135" s="41">
        <f t="shared" ref="Z135:Z185" si="28">X135-Y135</f>
        <v>11124.731222724549</v>
      </c>
      <c r="AA135" s="99">
        <v>16.480698556078298</v>
      </c>
      <c r="AB135" s="99">
        <v>15.578906031296626</v>
      </c>
      <c r="AC135" s="99">
        <v>15.664143549432858</v>
      </c>
    </row>
    <row r="136" spans="2:29">
      <c r="B136" s="57" t="s">
        <v>241</v>
      </c>
      <c r="C136" s="73">
        <f t="shared" si="19"/>
        <v>92353.610056797872</v>
      </c>
      <c r="D136" s="77">
        <f t="shared" si="20"/>
        <v>11166.849947978098</v>
      </c>
      <c r="E136" s="73">
        <f t="shared" si="21"/>
        <v>81186.76010881977</v>
      </c>
      <c r="F136" s="41">
        <v>48348.825235421718</v>
      </c>
      <c r="G136" s="41">
        <v>2696.0275169199517</v>
      </c>
      <c r="H136" s="41">
        <f t="shared" si="23"/>
        <v>45652.797718501766</v>
      </c>
      <c r="I136" s="41">
        <v>8020.6799573396465</v>
      </c>
      <c r="J136" s="41">
        <v>2190.8651786206024</v>
      </c>
      <c r="K136" s="41">
        <f t="shared" si="24"/>
        <v>5829.8147787190446</v>
      </c>
      <c r="L136" s="41">
        <v>6922.6580878803961</v>
      </c>
      <c r="M136" s="41">
        <v>772.13662281007544</v>
      </c>
      <c r="N136" s="41">
        <f t="shared" si="22"/>
        <v>6150.521465070321</v>
      </c>
      <c r="O136" s="41">
        <v>6213.0963755507701</v>
      </c>
      <c r="P136" s="41">
        <v>185.8136342</v>
      </c>
      <c r="Q136" s="41">
        <f t="shared" si="25"/>
        <v>6027.2827413507703</v>
      </c>
      <c r="R136" s="41">
        <v>5611.664738940156</v>
      </c>
      <c r="S136" s="41">
        <v>1636.7902676638528</v>
      </c>
      <c r="T136" s="41">
        <f t="shared" si="26"/>
        <v>3974.8744712763032</v>
      </c>
      <c r="U136" s="41">
        <v>2995.7518302303192</v>
      </c>
      <c r="V136" s="41">
        <v>268.42083140000005</v>
      </c>
      <c r="W136" s="41">
        <f t="shared" si="27"/>
        <v>2727.330998830319</v>
      </c>
      <c r="X136" s="41">
        <v>14240.933831434853</v>
      </c>
      <c r="Y136" s="41">
        <v>3416.7958963636161</v>
      </c>
      <c r="Z136" s="41">
        <f t="shared" si="28"/>
        <v>10824.137935071238</v>
      </c>
      <c r="AA136" s="99">
        <v>15.932367868645686</v>
      </c>
      <c r="AB136" s="99">
        <v>15.662000501174294</v>
      </c>
      <c r="AC136" s="99">
        <v>15.828995488361866</v>
      </c>
    </row>
    <row r="137" spans="2:29">
      <c r="B137" s="57" t="s">
        <v>242</v>
      </c>
      <c r="C137" s="73">
        <f t="shared" si="19"/>
        <v>108558.38897224689</v>
      </c>
      <c r="D137" s="77">
        <f t="shared" si="20"/>
        <v>12013.565857320104</v>
      </c>
      <c r="E137" s="73">
        <f t="shared" si="21"/>
        <v>96544.82311492681</v>
      </c>
      <c r="F137" s="41">
        <v>57156.748240105786</v>
      </c>
      <c r="G137" s="41">
        <v>3153.1989542041711</v>
      </c>
      <c r="H137" s="41">
        <f t="shared" si="23"/>
        <v>54003.549285901616</v>
      </c>
      <c r="I137" s="41">
        <v>10053.657662493624</v>
      </c>
      <c r="J137" s="41">
        <v>2530.1957144076268</v>
      </c>
      <c r="K137" s="41">
        <f t="shared" si="24"/>
        <v>7523.4619480859974</v>
      </c>
      <c r="L137" s="41">
        <v>8413.3718521983719</v>
      </c>
      <c r="M137" s="41">
        <v>936.95121130308996</v>
      </c>
      <c r="N137" s="41">
        <f t="shared" si="22"/>
        <v>7476.4206408952823</v>
      </c>
      <c r="O137" s="41">
        <v>6806.6034313967966</v>
      </c>
      <c r="P137" s="41">
        <v>179.68786628704626</v>
      </c>
      <c r="Q137" s="41">
        <f t="shared" si="25"/>
        <v>6626.9155651097508</v>
      </c>
      <c r="R137" s="41">
        <v>7783.9172958514519</v>
      </c>
      <c r="S137" s="41">
        <v>2093.469735502063</v>
      </c>
      <c r="T137" s="41">
        <f t="shared" si="26"/>
        <v>5690.4475603493884</v>
      </c>
      <c r="U137" s="41">
        <v>3080.6407026850038</v>
      </c>
      <c r="V137" s="41">
        <v>382.08397718868451</v>
      </c>
      <c r="W137" s="41">
        <f t="shared" si="27"/>
        <v>2698.5567254963194</v>
      </c>
      <c r="X137" s="41">
        <v>15263.449787515861</v>
      </c>
      <c r="Y137" s="41">
        <v>2737.9783984274231</v>
      </c>
      <c r="Z137" s="41">
        <f t="shared" si="28"/>
        <v>12525.471389088438</v>
      </c>
      <c r="AA137" s="99">
        <v>18.727932641394958</v>
      </c>
      <c r="AB137" s="99">
        <v>15.941435407766436</v>
      </c>
      <c r="AC137" s="99">
        <v>15.995380649896513</v>
      </c>
    </row>
    <row r="138" spans="2:29">
      <c r="B138" s="57" t="s">
        <v>243</v>
      </c>
      <c r="C138" s="73">
        <f t="shared" si="19"/>
        <v>74423.487443277641</v>
      </c>
      <c r="D138" s="77">
        <f t="shared" si="20"/>
        <v>9231.5161612047887</v>
      </c>
      <c r="E138" s="73">
        <f t="shared" si="21"/>
        <v>65191.971282072853</v>
      </c>
      <c r="F138" s="41">
        <v>36537.020922695257</v>
      </c>
      <c r="G138" s="41">
        <v>1945.7019782009147</v>
      </c>
      <c r="H138" s="41">
        <f t="shared" si="23"/>
        <v>34591.318944494342</v>
      </c>
      <c r="I138" s="41">
        <v>8292.2808138028631</v>
      </c>
      <c r="J138" s="41">
        <v>2386.8882845546832</v>
      </c>
      <c r="K138" s="41">
        <f t="shared" si="24"/>
        <v>5905.3925292481799</v>
      </c>
      <c r="L138" s="41">
        <v>6703.6108973474475</v>
      </c>
      <c r="M138" s="41">
        <v>778.21195603498688</v>
      </c>
      <c r="N138" s="41">
        <f t="shared" si="22"/>
        <v>5925.3989413124609</v>
      </c>
      <c r="O138" s="41">
        <v>5417.3655555068863</v>
      </c>
      <c r="P138" s="41">
        <v>174.34842248948902</v>
      </c>
      <c r="Q138" s="41">
        <f t="shared" si="25"/>
        <v>5243.0171330173971</v>
      </c>
      <c r="R138" s="41">
        <v>3502.6451310864313</v>
      </c>
      <c r="S138" s="41">
        <v>1261.7640355600274</v>
      </c>
      <c r="T138" s="41">
        <f t="shared" si="26"/>
        <v>2240.8810955264039</v>
      </c>
      <c r="U138" s="41">
        <v>2341.2504604783207</v>
      </c>
      <c r="V138" s="41">
        <v>292.18747230955063</v>
      </c>
      <c r="W138" s="41">
        <f t="shared" si="27"/>
        <v>2049.0629881687701</v>
      </c>
      <c r="X138" s="41">
        <v>11629.313662360433</v>
      </c>
      <c r="Y138" s="41">
        <v>2392.4140120551369</v>
      </c>
      <c r="Z138" s="41">
        <f t="shared" si="28"/>
        <v>9236.8996503052967</v>
      </c>
      <c r="AA138" s="99">
        <v>12.839155711234197</v>
      </c>
      <c r="AB138" s="99">
        <v>16.227344406941633</v>
      </c>
      <c r="AC138" s="99">
        <v>16.162701486823931</v>
      </c>
    </row>
    <row r="139" spans="2:29">
      <c r="B139" s="57" t="s">
        <v>244</v>
      </c>
      <c r="C139" s="73">
        <f t="shared" si="19"/>
        <v>82456.321698560001</v>
      </c>
      <c r="D139" s="77">
        <f t="shared" si="20"/>
        <v>9604.4253716800013</v>
      </c>
      <c r="E139" s="73">
        <f t="shared" si="21"/>
        <v>72851.89632688</v>
      </c>
      <c r="F139" s="41">
        <v>41592.717592662339</v>
      </c>
      <c r="G139" s="41">
        <v>2340.6895065652348</v>
      </c>
      <c r="H139" s="41">
        <f t="shared" si="23"/>
        <v>39252.028086097103</v>
      </c>
      <c r="I139" s="41">
        <v>8461.2575346366029</v>
      </c>
      <c r="J139" s="41">
        <v>2100.0697423900956</v>
      </c>
      <c r="K139" s="41">
        <f t="shared" si="24"/>
        <v>6361.1877922465073</v>
      </c>
      <c r="L139" s="41">
        <v>6917.422560927309</v>
      </c>
      <c r="M139" s="41">
        <v>872.8349806382771</v>
      </c>
      <c r="N139" s="41">
        <f t="shared" si="22"/>
        <v>6044.5875802890314</v>
      </c>
      <c r="O139" s="41">
        <v>5715.3057859036317</v>
      </c>
      <c r="P139" s="41">
        <v>120.14339625763711</v>
      </c>
      <c r="Q139" s="41">
        <f t="shared" si="25"/>
        <v>5595.1623896459942</v>
      </c>
      <c r="R139" s="41">
        <v>3871.5664932045838</v>
      </c>
      <c r="S139" s="41">
        <v>1350.2857368397345</v>
      </c>
      <c r="T139" s="41">
        <f t="shared" si="26"/>
        <v>2521.2807563648494</v>
      </c>
      <c r="U139" s="41">
        <v>2505.837887051624</v>
      </c>
      <c r="V139" s="41">
        <v>276.64921495664868</v>
      </c>
      <c r="W139" s="41">
        <f t="shared" si="27"/>
        <v>2229.1886720949751</v>
      </c>
      <c r="X139" s="41">
        <v>13392.213844173912</v>
      </c>
      <c r="Y139" s="41">
        <v>2543.752794032373</v>
      </c>
      <c r="Z139" s="41">
        <f t="shared" si="28"/>
        <v>10848.461050141539</v>
      </c>
      <c r="AA139" s="99">
        <v>14.224938793284888</v>
      </c>
      <c r="AB139" s="99">
        <v>17.077018309601112</v>
      </c>
      <c r="AC139" s="99">
        <v>16.330324783634236</v>
      </c>
    </row>
    <row r="140" spans="2:29">
      <c r="B140" s="57" t="s">
        <v>245</v>
      </c>
      <c r="C140" s="73">
        <f t="shared" si="19"/>
        <v>102711.2424521989</v>
      </c>
      <c r="D140" s="77">
        <f t="shared" si="20"/>
        <v>7158.607005221088</v>
      </c>
      <c r="E140" s="73">
        <f t="shared" si="21"/>
        <v>95552.635446977802</v>
      </c>
      <c r="F140" s="41">
        <v>51625.342140581954</v>
      </c>
      <c r="G140" s="41">
        <v>2173.5603502781928</v>
      </c>
      <c r="H140" s="41">
        <f t="shared" si="23"/>
        <v>49451.781790303758</v>
      </c>
      <c r="I140" s="41">
        <v>11983.824813791005</v>
      </c>
      <c r="J140" s="41">
        <v>607.09809307438411</v>
      </c>
      <c r="K140" s="41">
        <f t="shared" si="24"/>
        <v>11376.726720716621</v>
      </c>
      <c r="L140" s="41">
        <v>9419.9315405599209</v>
      </c>
      <c r="M140" s="41">
        <v>115.757164657</v>
      </c>
      <c r="N140" s="41">
        <f t="shared" si="22"/>
        <v>9304.1743759029214</v>
      </c>
      <c r="O140" s="41">
        <v>5927.0765546353105</v>
      </c>
      <c r="P140" s="41">
        <v>125.8791775338652</v>
      </c>
      <c r="Q140" s="41">
        <f t="shared" si="25"/>
        <v>5801.1973771014455</v>
      </c>
      <c r="R140" s="41">
        <v>4448.9830437033243</v>
      </c>
      <c r="S140" s="41">
        <v>1700.556535655423</v>
      </c>
      <c r="T140" s="41">
        <f t="shared" si="26"/>
        <v>2748.4265080479013</v>
      </c>
      <c r="U140" s="41">
        <v>2178.750318586855</v>
      </c>
      <c r="V140" s="41">
        <v>326.8537759736513</v>
      </c>
      <c r="W140" s="41">
        <f t="shared" si="27"/>
        <v>1851.8965426132036</v>
      </c>
      <c r="X140" s="41">
        <v>17127.334040340535</v>
      </c>
      <c r="Y140" s="41">
        <v>2108.9019080485723</v>
      </c>
      <c r="Z140" s="41">
        <f t="shared" si="28"/>
        <v>15018.432132291962</v>
      </c>
      <c r="AA140" s="99">
        <v>17.719213119960084</v>
      </c>
      <c r="AB140" s="99">
        <v>18.416312980682132</v>
      </c>
      <c r="AC140" s="99">
        <v>16.497589319288053</v>
      </c>
    </row>
    <row r="141" spans="2:29">
      <c r="B141" s="57" t="s">
        <v>246</v>
      </c>
      <c r="C141" s="73">
        <f t="shared" si="19"/>
        <v>105848.66613222394</v>
      </c>
      <c r="D141" s="77">
        <f t="shared" si="20"/>
        <v>7222.2984302458026</v>
      </c>
      <c r="E141" s="73">
        <f t="shared" si="21"/>
        <v>98626.367701978146</v>
      </c>
      <c r="F141" s="41">
        <v>51811.044945632704</v>
      </c>
      <c r="G141" s="41">
        <v>2517.7176598801361</v>
      </c>
      <c r="H141" s="41">
        <f t="shared" si="23"/>
        <v>49293.327285752566</v>
      </c>
      <c r="I141" s="41">
        <v>12793.485769298444</v>
      </c>
      <c r="J141" s="41">
        <v>547.64250320545636</v>
      </c>
      <c r="K141" s="41">
        <f t="shared" si="24"/>
        <v>12245.843266092988</v>
      </c>
      <c r="L141" s="41">
        <v>9359.9264064433773</v>
      </c>
      <c r="M141" s="41">
        <v>204.9699192408581</v>
      </c>
      <c r="N141" s="41">
        <f t="shared" si="22"/>
        <v>9154.9564872025185</v>
      </c>
      <c r="O141" s="41">
        <v>5979.7710140093031</v>
      </c>
      <c r="P141" s="41">
        <v>143.29094234253708</v>
      </c>
      <c r="Q141" s="41">
        <f t="shared" si="25"/>
        <v>5836.480071666766</v>
      </c>
      <c r="R141" s="41">
        <v>4216.0209951660836</v>
      </c>
      <c r="S141" s="41">
        <v>1566.7324142788275</v>
      </c>
      <c r="T141" s="41">
        <f t="shared" si="26"/>
        <v>2649.2885808872561</v>
      </c>
      <c r="U141" s="41">
        <v>2136.5500093172955</v>
      </c>
      <c r="V141" s="41">
        <v>238.41445821543377</v>
      </c>
      <c r="W141" s="41">
        <f t="shared" si="27"/>
        <v>1898.1355511018617</v>
      </c>
      <c r="X141" s="41">
        <v>19551.866992356743</v>
      </c>
      <c r="Y141" s="41">
        <v>2003.5305330825536</v>
      </c>
      <c r="Z141" s="41">
        <f t="shared" si="28"/>
        <v>17548.336459274189</v>
      </c>
      <c r="AA141" s="99">
        <v>18.260465250756241</v>
      </c>
      <c r="AB141" s="99">
        <v>18.461765783869776</v>
      </c>
      <c r="AC141" s="99">
        <v>16.663851530403203</v>
      </c>
    </row>
    <row r="142" spans="2:29">
      <c r="B142" s="57" t="s">
        <v>247</v>
      </c>
      <c r="C142" s="73">
        <f t="shared" si="19"/>
        <v>109543.31553201463</v>
      </c>
      <c r="D142" s="77">
        <f t="shared" si="20"/>
        <v>7617.4301346843313</v>
      </c>
      <c r="E142" s="73">
        <f t="shared" si="21"/>
        <v>101925.8853973303</v>
      </c>
      <c r="F142" s="41">
        <v>52311.486966938937</v>
      </c>
      <c r="G142" s="41">
        <v>2850.7260093146838</v>
      </c>
      <c r="H142" s="41">
        <f t="shared" si="23"/>
        <v>49460.760957624254</v>
      </c>
      <c r="I142" s="41">
        <v>13912.067820841001</v>
      </c>
      <c r="J142" s="41">
        <v>623.93286010426209</v>
      </c>
      <c r="K142" s="41">
        <f t="shared" si="24"/>
        <v>13288.134960736739</v>
      </c>
      <c r="L142" s="41">
        <v>10061.83210673412</v>
      </c>
      <c r="M142" s="41">
        <v>140.41433730000003</v>
      </c>
      <c r="N142" s="41">
        <f t="shared" si="22"/>
        <v>9921.4177694341197</v>
      </c>
      <c r="O142" s="41">
        <v>6242.3888281999998</v>
      </c>
      <c r="P142" s="41">
        <v>167.933887</v>
      </c>
      <c r="Q142" s="41">
        <f t="shared" si="25"/>
        <v>6074.4549411999997</v>
      </c>
      <c r="R142" s="41">
        <v>3848.9165848401731</v>
      </c>
      <c r="S142" s="41">
        <v>1530.9263383820628</v>
      </c>
      <c r="T142" s="41">
        <f t="shared" si="26"/>
        <v>2317.9902464581101</v>
      </c>
      <c r="U142" s="41">
        <v>2439.0196946999999</v>
      </c>
      <c r="V142" s="41">
        <v>308.49730770000002</v>
      </c>
      <c r="W142" s="41">
        <f t="shared" si="27"/>
        <v>2130.522387</v>
      </c>
      <c r="X142" s="41">
        <v>20727.603529760403</v>
      </c>
      <c r="Y142" s="41">
        <v>1994.9993948833214</v>
      </c>
      <c r="Z142" s="41">
        <f t="shared" si="28"/>
        <v>18732.604134877081</v>
      </c>
      <c r="AA142" s="99">
        <v>18.897847085066068</v>
      </c>
      <c r="AB142" s="99">
        <v>19.328486279510674</v>
      </c>
      <c r="AC142" s="99">
        <v>16.828564220351186</v>
      </c>
    </row>
    <row r="143" spans="2:29">
      <c r="B143" s="57" t="s">
        <v>248</v>
      </c>
      <c r="C143" s="73">
        <f t="shared" si="19"/>
        <v>113895.1538555786</v>
      </c>
      <c r="D143" s="77">
        <f t="shared" si="20"/>
        <v>8028.0640633872899</v>
      </c>
      <c r="E143" s="73">
        <f t="shared" si="21"/>
        <v>105867.0897921913</v>
      </c>
      <c r="F143" s="41">
        <v>56181.717973296458</v>
      </c>
      <c r="G143" s="41">
        <v>2694.1907991658568</v>
      </c>
      <c r="H143" s="41">
        <f t="shared" si="23"/>
        <v>53487.527174130599</v>
      </c>
      <c r="I143" s="41">
        <v>13606.10495917689</v>
      </c>
      <c r="J143" s="41">
        <v>811.35725839718361</v>
      </c>
      <c r="K143" s="41">
        <f t="shared" si="24"/>
        <v>12794.747700779706</v>
      </c>
      <c r="L143" s="41">
        <v>10109.997660076</v>
      </c>
      <c r="M143" s="41">
        <v>149.54926219999999</v>
      </c>
      <c r="N143" s="41">
        <f t="shared" si="22"/>
        <v>9960.4483978759999</v>
      </c>
      <c r="O143" s="41">
        <v>6219.3559662506304</v>
      </c>
      <c r="P143" s="41">
        <v>122.22231953163585</v>
      </c>
      <c r="Q143" s="41">
        <f t="shared" si="25"/>
        <v>6097.1336467189949</v>
      </c>
      <c r="R143" s="41">
        <v>4259.6889885460869</v>
      </c>
      <c r="S143" s="41">
        <v>1622.9510896566794</v>
      </c>
      <c r="T143" s="41">
        <f t="shared" si="26"/>
        <v>2636.7378988894075</v>
      </c>
      <c r="U143" s="41">
        <v>2514.5176246779374</v>
      </c>
      <c r="V143" s="41">
        <v>327.9824841733008</v>
      </c>
      <c r="W143" s="41">
        <f t="shared" si="27"/>
        <v>2186.5351405046367</v>
      </c>
      <c r="X143" s="41">
        <v>21003.770683554594</v>
      </c>
      <c r="Y143" s="41">
        <v>2299.8108502626333</v>
      </c>
      <c r="Z143" s="41">
        <f t="shared" si="28"/>
        <v>18703.95983329196</v>
      </c>
      <c r="AA143" s="99">
        <v>19.648603758608662</v>
      </c>
      <c r="AB143" s="99">
        <v>19.299412383010687</v>
      </c>
      <c r="AC143" s="99">
        <v>16.99126807869785</v>
      </c>
    </row>
    <row r="144" spans="2:29">
      <c r="B144" s="57" t="s">
        <v>249</v>
      </c>
      <c r="C144" s="73">
        <f t="shared" si="19"/>
        <v>112615.43378834003</v>
      </c>
      <c r="D144" s="77">
        <f t="shared" si="20"/>
        <v>7770.6477640205212</v>
      </c>
      <c r="E144" s="73">
        <f t="shared" si="21"/>
        <v>104844.7860243195</v>
      </c>
      <c r="F144" s="41">
        <v>61371.596653883316</v>
      </c>
      <c r="G144" s="41">
        <v>2669.4010522501626</v>
      </c>
      <c r="H144" s="41">
        <f t="shared" si="23"/>
        <v>58702.195601633153</v>
      </c>
      <c r="I144" s="41">
        <v>12588.158716988044</v>
      </c>
      <c r="J144" s="41">
        <v>704.85475990968837</v>
      </c>
      <c r="K144" s="41">
        <f t="shared" si="24"/>
        <v>11883.303957078355</v>
      </c>
      <c r="L144" s="41">
        <v>9715.3156311279108</v>
      </c>
      <c r="M144" s="41">
        <v>144.30868889999996</v>
      </c>
      <c r="N144" s="41">
        <f t="shared" si="22"/>
        <v>9571.0069422279103</v>
      </c>
      <c r="O144" s="41">
        <v>6336.6203084335048</v>
      </c>
      <c r="P144" s="41">
        <v>199.37484819034103</v>
      </c>
      <c r="Q144" s="41">
        <f t="shared" si="25"/>
        <v>6137.2454602431635</v>
      </c>
      <c r="R144" s="41">
        <v>4394.3919385865538</v>
      </c>
      <c r="S144" s="41">
        <v>1541.9484028077306</v>
      </c>
      <c r="T144" s="41">
        <f t="shared" si="26"/>
        <v>2852.4435357788234</v>
      </c>
      <c r="U144" s="41">
        <v>2306.2947452653989</v>
      </c>
      <c r="V144" s="41">
        <v>303.87508892384523</v>
      </c>
      <c r="W144" s="41">
        <f t="shared" si="27"/>
        <v>2002.4196563415537</v>
      </c>
      <c r="X144" s="41">
        <v>15903.055794055288</v>
      </c>
      <c r="Y144" s="41">
        <v>2206.8849230387532</v>
      </c>
      <c r="Z144" s="41">
        <f t="shared" si="28"/>
        <v>13696.170871016535</v>
      </c>
      <c r="AA144" s="99">
        <v>19.42783306141996</v>
      </c>
      <c r="AB144" s="99">
        <v>18.014349366223048</v>
      </c>
      <c r="AC144" s="99">
        <v>17.151638696171247</v>
      </c>
    </row>
    <row r="145" spans="2:29">
      <c r="B145" s="57" t="s">
        <v>250</v>
      </c>
      <c r="C145" s="73">
        <f t="shared" si="19"/>
        <v>114486.09401285645</v>
      </c>
      <c r="D145" s="77">
        <f t="shared" si="20"/>
        <v>8586.1085667714506</v>
      </c>
      <c r="E145" s="73">
        <f t="shared" si="21"/>
        <v>105899.98544608499</v>
      </c>
      <c r="F145" s="41">
        <v>63807.035583379358</v>
      </c>
      <c r="G145" s="41">
        <v>2975.5837803314616</v>
      </c>
      <c r="H145" s="41">
        <f t="shared" si="23"/>
        <v>60831.451803047894</v>
      </c>
      <c r="I145" s="41">
        <v>12358.47694553556</v>
      </c>
      <c r="J145" s="41">
        <v>741.62463310781004</v>
      </c>
      <c r="K145" s="41">
        <f t="shared" si="24"/>
        <v>11616.852312427749</v>
      </c>
      <c r="L145" s="41">
        <v>9296.107636334229</v>
      </c>
      <c r="M145" s="41">
        <v>164.31954967335295</v>
      </c>
      <c r="N145" s="41">
        <f t="shared" si="22"/>
        <v>9131.7880866608757</v>
      </c>
      <c r="O145" s="41">
        <v>6498.7923258387091</v>
      </c>
      <c r="P145" s="41">
        <v>177.74642575890721</v>
      </c>
      <c r="Q145" s="41">
        <f t="shared" si="25"/>
        <v>6321.0459000798019</v>
      </c>
      <c r="R145" s="41">
        <v>4417.2069049434749</v>
      </c>
      <c r="S145" s="41">
        <v>1714.2812462353693</v>
      </c>
      <c r="T145" s="41">
        <f t="shared" si="26"/>
        <v>2702.9256587081054</v>
      </c>
      <c r="U145" s="41">
        <v>2072.9309365279428</v>
      </c>
      <c r="V145" s="41">
        <v>315.15028429799725</v>
      </c>
      <c r="W145" s="41">
        <f t="shared" si="27"/>
        <v>1757.7806522299456</v>
      </c>
      <c r="X145" s="41">
        <v>16035.543680297167</v>
      </c>
      <c r="Y145" s="41">
        <v>2497.4026473665535</v>
      </c>
      <c r="Z145" s="41">
        <f t="shared" si="28"/>
        <v>13538.141032930613</v>
      </c>
      <c r="AA145" s="99">
        <v>19.750549702771711</v>
      </c>
      <c r="AB145" s="99">
        <v>18.777012673897449</v>
      </c>
      <c r="AC145" s="99">
        <v>17.309473304981111</v>
      </c>
    </row>
    <row r="146" spans="2:29">
      <c r="B146" s="57" t="s">
        <v>251</v>
      </c>
      <c r="C146" s="73">
        <f t="shared" si="19"/>
        <v>114118.73739424659</v>
      </c>
      <c r="D146" s="77">
        <f t="shared" si="20"/>
        <v>8286.1211035380729</v>
      </c>
      <c r="E146" s="73">
        <f t="shared" si="21"/>
        <v>105832.61629070852</v>
      </c>
      <c r="F146" s="41">
        <v>61373.530737104003</v>
      </c>
      <c r="G146" s="41">
        <v>2814.6818632360269</v>
      </c>
      <c r="H146" s="41">
        <f t="shared" si="23"/>
        <v>58558.848873867973</v>
      </c>
      <c r="I146" s="41">
        <v>12911.028748288934</v>
      </c>
      <c r="J146" s="41">
        <v>693.7631302713105</v>
      </c>
      <c r="K146" s="41">
        <f t="shared" si="24"/>
        <v>12217.265618017624</v>
      </c>
      <c r="L146" s="41">
        <v>9479.8145485038549</v>
      </c>
      <c r="M146" s="41">
        <v>171.04569077030629</v>
      </c>
      <c r="N146" s="41">
        <f t="shared" si="22"/>
        <v>9308.7688577335484</v>
      </c>
      <c r="O146" s="41">
        <v>6790.7328171408635</v>
      </c>
      <c r="P146" s="41">
        <v>182.24750105258235</v>
      </c>
      <c r="Q146" s="41">
        <f t="shared" si="25"/>
        <v>6608.4853160882813</v>
      </c>
      <c r="R146" s="41">
        <v>4687.3442525190358</v>
      </c>
      <c r="S146" s="41">
        <v>1715.2558564400749</v>
      </c>
      <c r="T146" s="41">
        <f t="shared" si="26"/>
        <v>2972.0883960789606</v>
      </c>
      <c r="U146" s="41">
        <v>2557.2375274547358</v>
      </c>
      <c r="V146" s="41">
        <v>245.84856487202407</v>
      </c>
      <c r="W146" s="41">
        <f t="shared" si="27"/>
        <v>2311.3889625827119</v>
      </c>
      <c r="X146" s="41">
        <v>16319.048763235169</v>
      </c>
      <c r="Y146" s="41">
        <v>2463.2784968957476</v>
      </c>
      <c r="Z146" s="41">
        <f t="shared" si="28"/>
        <v>13855.770266339421</v>
      </c>
      <c r="AA146" s="99">
        <v>19.687175236055417</v>
      </c>
      <c r="AB146" s="99">
        <v>18.64009256098257</v>
      </c>
      <c r="AC146" s="99">
        <v>17.46459297477222</v>
      </c>
    </row>
    <row r="147" spans="2:29">
      <c r="B147" s="57" t="s">
        <v>252</v>
      </c>
      <c r="C147" s="73">
        <f t="shared" si="19"/>
        <v>108966.47383763027</v>
      </c>
      <c r="D147" s="77">
        <f t="shared" si="20"/>
        <v>9163.5909884960092</v>
      </c>
      <c r="E147" s="73">
        <f t="shared" si="21"/>
        <v>99802.882849134257</v>
      </c>
      <c r="F147" s="41">
        <v>57354.604159690934</v>
      </c>
      <c r="G147" s="41">
        <v>3309.5555307736117</v>
      </c>
      <c r="H147" s="41">
        <f t="shared" si="23"/>
        <v>54045.04862891732</v>
      </c>
      <c r="I147" s="41">
        <v>12872.327952467969</v>
      </c>
      <c r="J147" s="41">
        <v>728.01639011987731</v>
      </c>
      <c r="K147" s="41">
        <f t="shared" si="24"/>
        <v>12144.311562348092</v>
      </c>
      <c r="L147" s="41">
        <v>9430.4801192683426</v>
      </c>
      <c r="M147" s="41">
        <v>240.9452389354729</v>
      </c>
      <c r="N147" s="41">
        <f t="shared" si="22"/>
        <v>9189.5348803328689</v>
      </c>
      <c r="O147" s="41">
        <v>6658.1181889435366</v>
      </c>
      <c r="P147" s="41">
        <v>167.99774023372947</v>
      </c>
      <c r="Q147" s="41">
        <f t="shared" si="25"/>
        <v>6490.1204487098075</v>
      </c>
      <c r="R147" s="41">
        <v>3576.8644394239855</v>
      </c>
      <c r="S147" s="41">
        <v>1746.7415728616224</v>
      </c>
      <c r="T147" s="41">
        <f t="shared" si="26"/>
        <v>1830.122866562363</v>
      </c>
      <c r="U147" s="41">
        <v>2212.5218292854929</v>
      </c>
      <c r="V147" s="41">
        <v>281.09135340577041</v>
      </c>
      <c r="W147" s="41">
        <f t="shared" si="27"/>
        <v>1931.4304758797225</v>
      </c>
      <c r="X147" s="41">
        <v>16861.557148550011</v>
      </c>
      <c r="Y147" s="41">
        <v>2689.2431621659262</v>
      </c>
      <c r="Z147" s="41">
        <f t="shared" si="28"/>
        <v>14172.313986384084</v>
      </c>
      <c r="AA147" s="99">
        <v>18.798333334913231</v>
      </c>
      <c r="AB147" s="99">
        <v>17.891865895089254</v>
      </c>
      <c r="AC147" s="99">
        <v>17.616883087413314</v>
      </c>
    </row>
    <row r="148" spans="2:29">
      <c r="B148" s="57" t="s">
        <v>253</v>
      </c>
      <c r="C148" s="73">
        <f t="shared" si="19"/>
        <v>104160.86342469399</v>
      </c>
      <c r="D148" s="77">
        <f t="shared" si="20"/>
        <v>8378.4290957931898</v>
      </c>
      <c r="E148" s="73">
        <f t="shared" si="21"/>
        <v>95782.434328900796</v>
      </c>
      <c r="F148" s="41">
        <v>54907.321060092909</v>
      </c>
      <c r="G148" s="41">
        <v>2835.1285947322967</v>
      </c>
      <c r="H148" s="41">
        <f t="shared" si="23"/>
        <v>52072.192465360611</v>
      </c>
      <c r="I148" s="41">
        <v>11597.517206240675</v>
      </c>
      <c r="J148" s="41">
        <v>676.75309557625769</v>
      </c>
      <c r="K148" s="41">
        <f t="shared" si="24"/>
        <v>10920.764110664417</v>
      </c>
      <c r="L148" s="41">
        <v>8796.6500903794695</v>
      </c>
      <c r="M148" s="41">
        <v>158.25542431551665</v>
      </c>
      <c r="N148" s="41">
        <f t="shared" si="22"/>
        <v>8638.3946660639522</v>
      </c>
      <c r="O148" s="41">
        <v>6225.9399136706861</v>
      </c>
      <c r="P148" s="41">
        <v>144.40876740710976</v>
      </c>
      <c r="Q148" s="41">
        <f t="shared" si="25"/>
        <v>6081.5311462635764</v>
      </c>
      <c r="R148" s="41">
        <v>4694.9128398148496</v>
      </c>
      <c r="S148" s="41">
        <v>1779.7519294705698</v>
      </c>
      <c r="T148" s="41">
        <f t="shared" si="26"/>
        <v>2915.1609103442797</v>
      </c>
      <c r="U148" s="41">
        <v>2119.4014083501452</v>
      </c>
      <c r="V148" s="41">
        <v>285.67084719999997</v>
      </c>
      <c r="W148" s="41">
        <f t="shared" si="27"/>
        <v>1833.7305611501451</v>
      </c>
      <c r="X148" s="41">
        <v>15819.120906145261</v>
      </c>
      <c r="Y148" s="41">
        <v>2498.4604370914394</v>
      </c>
      <c r="Z148" s="41">
        <f t="shared" si="28"/>
        <v>13320.660469053822</v>
      </c>
      <c r="AA148" s="99">
        <v>17.969294243910646</v>
      </c>
      <c r="AB148" s="99">
        <v>18.059563063108698</v>
      </c>
      <c r="AC148" s="99">
        <v>17.766273330634448</v>
      </c>
    </row>
    <row r="149" spans="2:29">
      <c r="B149" s="57" t="s">
        <v>254</v>
      </c>
      <c r="C149" s="73">
        <f t="shared" si="19"/>
        <v>124901.50108585547</v>
      </c>
      <c r="D149" s="77">
        <f t="shared" si="20"/>
        <v>9208.1511217768311</v>
      </c>
      <c r="E149" s="73">
        <f t="shared" si="21"/>
        <v>115693.34996407865</v>
      </c>
      <c r="F149" s="41">
        <v>66343.365700945302</v>
      </c>
      <c r="G149" s="41">
        <v>3337.1776789000005</v>
      </c>
      <c r="H149" s="41">
        <f t="shared" si="23"/>
        <v>63006.188022045302</v>
      </c>
      <c r="I149" s="41">
        <v>13267.391088102024</v>
      </c>
      <c r="J149" s="41">
        <v>665.25717648043178</v>
      </c>
      <c r="K149" s="41">
        <f t="shared" si="24"/>
        <v>12602.133911621591</v>
      </c>
      <c r="L149" s="41">
        <v>9896.7303411488265</v>
      </c>
      <c r="M149" s="41">
        <v>182.80024319999995</v>
      </c>
      <c r="N149" s="41">
        <f t="shared" si="22"/>
        <v>9713.9300979488271</v>
      </c>
      <c r="O149" s="41">
        <v>7337.0487228184975</v>
      </c>
      <c r="P149" s="41">
        <v>203.27635689552295</v>
      </c>
      <c r="Q149" s="41">
        <f t="shared" si="25"/>
        <v>7133.7723659229741</v>
      </c>
      <c r="R149" s="41">
        <v>6495.1188936919571</v>
      </c>
      <c r="S149" s="41">
        <v>1962.6099096693365</v>
      </c>
      <c r="T149" s="41">
        <f t="shared" si="26"/>
        <v>4532.508984022621</v>
      </c>
      <c r="U149" s="41">
        <v>2258.3956800095125</v>
      </c>
      <c r="V149" s="41">
        <v>407.25572802438347</v>
      </c>
      <c r="W149" s="41">
        <f t="shared" si="27"/>
        <v>1851.1399519851291</v>
      </c>
      <c r="X149" s="41">
        <v>19303.450659139355</v>
      </c>
      <c r="Y149" s="41">
        <v>2449.7740286071553</v>
      </c>
      <c r="Z149" s="41">
        <f t="shared" si="28"/>
        <v>16853.676630532198</v>
      </c>
      <c r="AA149" s="99">
        <v>21.54736194310167</v>
      </c>
      <c r="AB149" s="99">
        <v>18.409199663074247</v>
      </c>
      <c r="AC149" s="99">
        <v>17.912676660433057</v>
      </c>
    </row>
    <row r="150" spans="2:29">
      <c r="B150" s="57" t="s">
        <v>255</v>
      </c>
      <c r="C150" s="73">
        <f t="shared" si="19"/>
        <v>84423.767738599621</v>
      </c>
      <c r="D150" s="77">
        <f t="shared" si="20"/>
        <v>6879.223419430602</v>
      </c>
      <c r="E150" s="73">
        <f t="shared" si="21"/>
        <v>77544.544319169014</v>
      </c>
      <c r="F150" s="41">
        <v>41674.984311011714</v>
      </c>
      <c r="G150" s="41">
        <v>2162.1510528147319</v>
      </c>
      <c r="H150" s="41">
        <f t="shared" si="23"/>
        <v>39512.833258196981</v>
      </c>
      <c r="I150" s="41">
        <v>11366.030849551935</v>
      </c>
      <c r="J150" s="41">
        <v>526.89925356271249</v>
      </c>
      <c r="K150" s="41">
        <f t="shared" si="24"/>
        <v>10839.131595989222</v>
      </c>
      <c r="L150" s="41">
        <v>8203.665688527095</v>
      </c>
      <c r="M150" s="41">
        <v>199.41340269945405</v>
      </c>
      <c r="N150" s="41">
        <f t="shared" si="22"/>
        <v>8004.2522858276407</v>
      </c>
      <c r="O150" s="41">
        <v>5535.781245633837</v>
      </c>
      <c r="P150" s="41">
        <v>216.31881777176199</v>
      </c>
      <c r="Q150" s="41">
        <f t="shared" si="25"/>
        <v>5319.4624278620749</v>
      </c>
      <c r="R150" s="41">
        <v>3169.2871904110339</v>
      </c>
      <c r="S150" s="41">
        <v>1310.5596381719211</v>
      </c>
      <c r="T150" s="41">
        <f t="shared" si="26"/>
        <v>1858.7275522391128</v>
      </c>
      <c r="U150" s="41">
        <v>1667.4635803059573</v>
      </c>
      <c r="V150" s="41">
        <v>268.40932798933528</v>
      </c>
      <c r="W150" s="41">
        <f t="shared" si="27"/>
        <v>1399.0542523166221</v>
      </c>
      <c r="X150" s="41">
        <v>12806.554873158051</v>
      </c>
      <c r="Y150" s="41">
        <v>2195.4719264206856</v>
      </c>
      <c r="Z150" s="41">
        <f t="shared" si="28"/>
        <v>10611.082946737366</v>
      </c>
      <c r="AA150" s="99">
        <v>14.564352423703271</v>
      </c>
      <c r="AB150" s="99">
        <v>18.478520928064217</v>
      </c>
      <c r="AC150" s="99">
        <v>18.055990236582691</v>
      </c>
    </row>
    <row r="151" spans="2:29">
      <c r="B151" s="57" t="s">
        <v>256</v>
      </c>
      <c r="C151" s="73">
        <f t="shared" si="19"/>
        <v>96052.293504792222</v>
      </c>
      <c r="D151" s="77">
        <f t="shared" si="20"/>
        <v>7547.4202999896443</v>
      </c>
      <c r="E151" s="73">
        <f t="shared" si="21"/>
        <v>88504.8732048026</v>
      </c>
      <c r="F151" s="41">
        <v>51300.115486266855</v>
      </c>
      <c r="G151" s="41">
        <v>2460.1712348999999</v>
      </c>
      <c r="H151" s="41">
        <f t="shared" si="23"/>
        <v>48839.944251366855</v>
      </c>
      <c r="I151" s="41">
        <v>11873.847926545637</v>
      </c>
      <c r="J151" s="41">
        <v>555.04426380000007</v>
      </c>
      <c r="K151" s="41">
        <f t="shared" si="24"/>
        <v>11318.803662745637</v>
      </c>
      <c r="L151" s="41">
        <v>8285.8926715788457</v>
      </c>
      <c r="M151" s="41">
        <v>155.9619237295681</v>
      </c>
      <c r="N151" s="41">
        <f t="shared" si="22"/>
        <v>8129.9307478492774</v>
      </c>
      <c r="O151" s="41">
        <v>5734.9409584488485</v>
      </c>
      <c r="P151" s="41">
        <v>127.71009389498023</v>
      </c>
      <c r="Q151" s="41">
        <f t="shared" si="25"/>
        <v>5607.2308645538678</v>
      </c>
      <c r="R151" s="41">
        <v>3867.8231456420062</v>
      </c>
      <c r="S151" s="41">
        <v>1724.1530228587089</v>
      </c>
      <c r="T151" s="41">
        <f t="shared" si="26"/>
        <v>2143.6701227832973</v>
      </c>
      <c r="U151" s="41">
        <v>2333.5644509103445</v>
      </c>
      <c r="V151" s="41">
        <v>257.75562759999997</v>
      </c>
      <c r="W151" s="41">
        <f t="shared" si="27"/>
        <v>2075.8088233103445</v>
      </c>
      <c r="X151" s="41">
        <v>12656.108865399699</v>
      </c>
      <c r="Y151" s="41">
        <v>2266.6241332063878</v>
      </c>
      <c r="Z151" s="41">
        <f t="shared" si="28"/>
        <v>10389.484732193312</v>
      </c>
      <c r="AA151" s="99">
        <v>16.570445636118723</v>
      </c>
      <c r="AB151" s="99">
        <v>19.515392163576138</v>
      </c>
      <c r="AC151" s="99">
        <v>18.196108835919556</v>
      </c>
    </row>
    <row r="152" spans="2:29">
      <c r="B152" s="57" t="s">
        <v>257</v>
      </c>
      <c r="C152" s="73">
        <f t="shared" si="19"/>
        <v>108095.92038124871</v>
      </c>
      <c r="D152" s="77">
        <f t="shared" si="20"/>
        <v>8411.3613863314804</v>
      </c>
      <c r="E152" s="73">
        <f t="shared" si="21"/>
        <v>99684.558994917243</v>
      </c>
      <c r="F152" s="41">
        <v>58878.088530949353</v>
      </c>
      <c r="G152" s="41">
        <v>2714.7885680928111</v>
      </c>
      <c r="H152" s="41">
        <f t="shared" si="23"/>
        <v>56163.299962856545</v>
      </c>
      <c r="I152" s="41">
        <v>12692.941045564472</v>
      </c>
      <c r="J152" s="41">
        <v>802.20416288667639</v>
      </c>
      <c r="K152" s="41">
        <f t="shared" si="24"/>
        <v>11890.736882677797</v>
      </c>
      <c r="L152" s="41">
        <v>9426.7117972845026</v>
      </c>
      <c r="M152" s="41">
        <v>216.48531758656841</v>
      </c>
      <c r="N152" s="41">
        <f t="shared" si="22"/>
        <v>9210.2264796979343</v>
      </c>
      <c r="O152" s="41">
        <v>6474.9439007689762</v>
      </c>
      <c r="P152" s="41">
        <v>125.69510769463062</v>
      </c>
      <c r="Q152" s="41">
        <f t="shared" si="25"/>
        <v>6349.2487930743455</v>
      </c>
      <c r="R152" s="41">
        <v>3927.0359641868586</v>
      </c>
      <c r="S152" s="41">
        <v>1745.6008449729363</v>
      </c>
      <c r="T152" s="41">
        <f t="shared" si="26"/>
        <v>2181.435119213922</v>
      </c>
      <c r="U152" s="41">
        <v>2459.9590644257414</v>
      </c>
      <c r="V152" s="41">
        <v>283.28478670256595</v>
      </c>
      <c r="W152" s="41">
        <f t="shared" si="27"/>
        <v>2176.6742777231757</v>
      </c>
      <c r="X152" s="41">
        <v>14236.240078068806</v>
      </c>
      <c r="Y152" s="41">
        <v>2523.3025983952921</v>
      </c>
      <c r="Z152" s="41">
        <f t="shared" si="28"/>
        <v>11712.937479673514</v>
      </c>
      <c r="AA152" s="99">
        <v>18.648149948385495</v>
      </c>
      <c r="AB152" s="99">
        <v>19.215915881279901</v>
      </c>
      <c r="AC152" s="99">
        <v>18.332919575175325</v>
      </c>
    </row>
    <row r="153" spans="2:29">
      <c r="B153" s="57" t="s">
        <v>258</v>
      </c>
      <c r="C153" s="73">
        <f t="shared" si="19"/>
        <v>112633.18394309844</v>
      </c>
      <c r="D153" s="77">
        <f t="shared" si="20"/>
        <v>7910.3176166927251</v>
      </c>
      <c r="E153" s="73">
        <f t="shared" si="21"/>
        <v>104722.86632640571</v>
      </c>
      <c r="F153" s="41">
        <v>63593.693335527263</v>
      </c>
      <c r="G153" s="41">
        <v>2447.4630531929756</v>
      </c>
      <c r="H153" s="41">
        <f t="shared" si="23"/>
        <v>61146.230282334291</v>
      </c>
      <c r="I153" s="41">
        <v>14429.684425185655</v>
      </c>
      <c r="J153" s="41">
        <v>653.88175984083114</v>
      </c>
      <c r="K153" s="41">
        <f t="shared" si="24"/>
        <v>13775.802665344823</v>
      </c>
      <c r="L153" s="41">
        <v>8475.8896049043469</v>
      </c>
      <c r="M153" s="41">
        <v>209.28734348745954</v>
      </c>
      <c r="N153" s="41">
        <f t="shared" si="22"/>
        <v>8266.6022614168869</v>
      </c>
      <c r="O153" s="41">
        <v>6528.409281892471</v>
      </c>
      <c r="P153" s="41">
        <v>137.02902569928804</v>
      </c>
      <c r="Q153" s="41">
        <f t="shared" si="25"/>
        <v>6391.3802561931825</v>
      </c>
      <c r="R153" s="41">
        <v>3975.4801991060854</v>
      </c>
      <c r="S153" s="41">
        <v>1650.3914236853598</v>
      </c>
      <c r="T153" s="41">
        <f t="shared" si="26"/>
        <v>2325.0887754207256</v>
      </c>
      <c r="U153" s="41">
        <v>2073.4510390419723</v>
      </c>
      <c r="V153" s="41">
        <v>247.55736988064837</v>
      </c>
      <c r="W153" s="41">
        <f t="shared" si="27"/>
        <v>1825.8936691613239</v>
      </c>
      <c r="X153" s="41">
        <v>13556.576057440652</v>
      </c>
      <c r="Y153" s="41">
        <v>2564.7076409061629</v>
      </c>
      <c r="Z153" s="41">
        <f t="shared" si="28"/>
        <v>10991.868416534489</v>
      </c>
      <c r="AA153" s="99">
        <v>19.430895226452407</v>
      </c>
      <c r="AB153" s="99">
        <v>19.437734812653474</v>
      </c>
      <c r="AC153" s="99">
        <v>18.466362109171396</v>
      </c>
    </row>
    <row r="154" spans="2:29">
      <c r="B154" s="57" t="s">
        <v>259</v>
      </c>
      <c r="C154" s="73">
        <f t="shared" si="19"/>
        <v>116678.57047350748</v>
      </c>
      <c r="D154" s="77">
        <f t="shared" si="20"/>
        <v>9003.8835123811641</v>
      </c>
      <c r="E154" s="73">
        <f t="shared" si="21"/>
        <v>107674.68696112634</v>
      </c>
      <c r="F154" s="41">
        <v>65531.373069539521</v>
      </c>
      <c r="G154" s="41">
        <v>3105.7007466003924</v>
      </c>
      <c r="H154" s="41">
        <f t="shared" si="23"/>
        <v>62425.672322939128</v>
      </c>
      <c r="I154" s="41">
        <v>14189.559537519164</v>
      </c>
      <c r="J154" s="41">
        <v>761.61486181963244</v>
      </c>
      <c r="K154" s="41">
        <f t="shared" si="24"/>
        <v>13427.944675699531</v>
      </c>
      <c r="L154" s="41">
        <v>9270.1851095065158</v>
      </c>
      <c r="M154" s="41">
        <v>203.90725310103198</v>
      </c>
      <c r="N154" s="41">
        <f t="shared" si="22"/>
        <v>9066.2778564054843</v>
      </c>
      <c r="O154" s="41">
        <v>6666.6216422463476</v>
      </c>
      <c r="P154" s="41">
        <v>162.85198271435155</v>
      </c>
      <c r="Q154" s="41">
        <f t="shared" si="25"/>
        <v>6503.7696595319958</v>
      </c>
      <c r="R154" s="41">
        <v>3638.9910449094591</v>
      </c>
      <c r="S154" s="41">
        <v>1462.4484890635194</v>
      </c>
      <c r="T154" s="41">
        <f t="shared" si="26"/>
        <v>2176.5425558459397</v>
      </c>
      <c r="U154" s="41">
        <v>2966.8577574834549</v>
      </c>
      <c r="V154" s="41">
        <v>344.36344495237199</v>
      </c>
      <c r="W154" s="41">
        <f t="shared" si="27"/>
        <v>2622.4943125310829</v>
      </c>
      <c r="X154" s="41">
        <v>14414.982312303024</v>
      </c>
      <c r="Y154" s="41">
        <v>2962.9967341298634</v>
      </c>
      <c r="Z154" s="41">
        <f t="shared" si="28"/>
        <v>11451.98557817316</v>
      </c>
      <c r="AA154" s="99">
        <v>20.128784419237643</v>
      </c>
      <c r="AB154" s="99">
        <v>20.378042839086557</v>
      </c>
      <c r="AC154" s="99">
        <v>18.596398932798895</v>
      </c>
    </row>
    <row r="155" spans="2:29">
      <c r="B155" s="57" t="s">
        <v>260</v>
      </c>
      <c r="C155" s="73">
        <f t="shared" si="19"/>
        <v>107696.69555286436</v>
      </c>
      <c r="D155" s="77">
        <f t="shared" si="20"/>
        <v>8663.6048710382984</v>
      </c>
      <c r="E155" s="73">
        <f t="shared" si="21"/>
        <v>99033.09068182607</v>
      </c>
      <c r="F155" s="41">
        <v>59388.114577110289</v>
      </c>
      <c r="G155" s="41">
        <v>2949.3599521581436</v>
      </c>
      <c r="H155" s="41">
        <f t="shared" si="23"/>
        <v>56438.754624952147</v>
      </c>
      <c r="I155" s="41">
        <v>12962.635133118476</v>
      </c>
      <c r="J155" s="41">
        <v>742.44744667499629</v>
      </c>
      <c r="K155" s="41">
        <f t="shared" si="24"/>
        <v>12220.18768644348</v>
      </c>
      <c r="L155" s="41">
        <v>8437.2289408469496</v>
      </c>
      <c r="M155" s="41">
        <v>167.75483743094338</v>
      </c>
      <c r="N155" s="41">
        <f t="shared" si="22"/>
        <v>8269.474103416007</v>
      </c>
      <c r="O155" s="41">
        <v>6542.9716035596357</v>
      </c>
      <c r="P155" s="41">
        <v>134.72464767729417</v>
      </c>
      <c r="Q155" s="41">
        <f t="shared" si="25"/>
        <v>6408.2469558823414</v>
      </c>
      <c r="R155" s="41">
        <v>3500.6790352007852</v>
      </c>
      <c r="S155" s="41">
        <v>1675.9900820886576</v>
      </c>
      <c r="T155" s="41">
        <f t="shared" si="26"/>
        <v>1824.6889531121276</v>
      </c>
      <c r="U155" s="41">
        <v>2770.7973916270839</v>
      </c>
      <c r="V155" s="41">
        <v>262.37611923439732</v>
      </c>
      <c r="W155" s="41">
        <f t="shared" si="27"/>
        <v>2508.4212723926867</v>
      </c>
      <c r="X155" s="41">
        <v>14094.268871401149</v>
      </c>
      <c r="Y155" s="41">
        <v>2730.9517857738656</v>
      </c>
      <c r="Z155" s="41">
        <f t="shared" si="28"/>
        <v>11363.317085627285</v>
      </c>
      <c r="AA155" s="99">
        <v>18.579277742694732</v>
      </c>
      <c r="AB155" s="99">
        <v>18.291230283080271</v>
      </c>
      <c r="AC155" s="99">
        <v>18.723021074084063</v>
      </c>
    </row>
    <row r="156" spans="2:29">
      <c r="B156" s="57" t="s">
        <v>261</v>
      </c>
      <c r="C156" s="73">
        <f t="shared" si="19"/>
        <v>117145.1148180747</v>
      </c>
      <c r="D156" s="77">
        <f t="shared" si="20"/>
        <v>8828.5135215467817</v>
      </c>
      <c r="E156" s="73">
        <f t="shared" si="21"/>
        <v>108316.60129652792</v>
      </c>
      <c r="F156" s="41">
        <v>67987.40330140703</v>
      </c>
      <c r="G156" s="41">
        <v>2934.4330734273362</v>
      </c>
      <c r="H156" s="41">
        <f t="shared" si="23"/>
        <v>65052.970227979691</v>
      </c>
      <c r="I156" s="41">
        <v>13512.678376115337</v>
      </c>
      <c r="J156" s="41">
        <v>894.25619902922006</v>
      </c>
      <c r="K156" s="41">
        <f t="shared" si="24"/>
        <v>12618.422177086117</v>
      </c>
      <c r="L156" s="41">
        <v>8181.437267360966</v>
      </c>
      <c r="M156" s="41">
        <v>156.13161196891306</v>
      </c>
      <c r="N156" s="41">
        <f t="shared" si="22"/>
        <v>8025.3056553920533</v>
      </c>
      <c r="O156" s="41">
        <v>6323.9653068856878</v>
      </c>
      <c r="P156" s="41">
        <v>129.50854824693553</v>
      </c>
      <c r="Q156" s="41">
        <f t="shared" si="25"/>
        <v>6194.456758638752</v>
      </c>
      <c r="R156" s="41">
        <v>4010.6180079033456</v>
      </c>
      <c r="S156" s="41">
        <v>1498.3655999783678</v>
      </c>
      <c r="T156" s="41">
        <f t="shared" si="26"/>
        <v>2512.2524079249779</v>
      </c>
      <c r="U156" s="41">
        <v>2411.1165219930595</v>
      </c>
      <c r="V156" s="41">
        <v>361.64833437557377</v>
      </c>
      <c r="W156" s="41">
        <f t="shared" si="27"/>
        <v>2049.4681876174855</v>
      </c>
      <c r="X156" s="41">
        <v>14717.896036409273</v>
      </c>
      <c r="Y156" s="41">
        <v>2854.1701545204342</v>
      </c>
      <c r="Z156" s="41">
        <f t="shared" si="28"/>
        <v>11863.725881888839</v>
      </c>
      <c r="AA156" s="99">
        <v>20.209270240204575</v>
      </c>
      <c r="AB156" s="99">
        <v>18.793323552706944</v>
      </c>
      <c r="AC156" s="99">
        <v>18.846302480092916</v>
      </c>
    </row>
    <row r="157" spans="2:29">
      <c r="B157" s="57" t="s">
        <v>262</v>
      </c>
      <c r="C157" s="73">
        <f t="shared" si="19"/>
        <v>115964.8979949052</v>
      </c>
      <c r="D157" s="77">
        <f t="shared" si="20"/>
        <v>8953.2988843668209</v>
      </c>
      <c r="E157" s="73">
        <f t="shared" si="21"/>
        <v>107011.59911053839</v>
      </c>
      <c r="F157" s="41">
        <v>69368.336285808444</v>
      </c>
      <c r="G157" s="41">
        <v>2708.3819053846346</v>
      </c>
      <c r="H157" s="41">
        <f t="shared" si="23"/>
        <v>66659.954380423806</v>
      </c>
      <c r="I157" s="41">
        <v>11762.284399983015</v>
      </c>
      <c r="J157" s="41">
        <v>977.40115810980603</v>
      </c>
      <c r="K157" s="41">
        <f t="shared" si="24"/>
        <v>10784.883241873209</v>
      </c>
      <c r="L157" s="41">
        <v>8097.5092607049755</v>
      </c>
      <c r="M157" s="41">
        <v>156.29513898685337</v>
      </c>
      <c r="N157" s="41">
        <f t="shared" si="22"/>
        <v>7941.2141217181224</v>
      </c>
      <c r="O157" s="41">
        <v>6094.4144754020217</v>
      </c>
      <c r="P157" s="41">
        <v>181.1669567641095</v>
      </c>
      <c r="Q157" s="41">
        <f t="shared" si="25"/>
        <v>5913.2475186379124</v>
      </c>
      <c r="R157" s="41">
        <v>3842.5672765655495</v>
      </c>
      <c r="S157" s="41">
        <v>1445.7306524199287</v>
      </c>
      <c r="T157" s="41">
        <f t="shared" si="26"/>
        <v>2396.8366241456206</v>
      </c>
      <c r="U157" s="41">
        <v>2705.0503473840076</v>
      </c>
      <c r="V157" s="41">
        <v>316.00260593086227</v>
      </c>
      <c r="W157" s="41">
        <f t="shared" si="27"/>
        <v>2389.0477414531451</v>
      </c>
      <c r="X157" s="41">
        <v>14094.735949057203</v>
      </c>
      <c r="Y157" s="41">
        <v>3168.3204667706277</v>
      </c>
      <c r="Z157" s="41">
        <f t="shared" si="28"/>
        <v>10926.415482286575</v>
      </c>
      <c r="AA157" s="99">
        <v>20.005665328821721</v>
      </c>
      <c r="AB157" s="99">
        <v>19.078660793104046</v>
      </c>
      <c r="AC157" s="99">
        <v>18.966250484947576</v>
      </c>
    </row>
    <row r="158" spans="2:29">
      <c r="B158" s="57" t="s">
        <v>263</v>
      </c>
      <c r="C158" s="73">
        <f t="shared" si="19"/>
        <v>115038.3179745212</v>
      </c>
      <c r="D158" s="77">
        <f t="shared" si="20"/>
        <v>8983.5482567811232</v>
      </c>
      <c r="E158" s="73">
        <f t="shared" si="21"/>
        <v>106054.7697177401</v>
      </c>
      <c r="F158" s="41">
        <v>65761.113248424226</v>
      </c>
      <c r="G158" s="41">
        <v>2772.4504670231754</v>
      </c>
      <c r="H158" s="41">
        <f t="shared" si="23"/>
        <v>62988.66278140105</v>
      </c>
      <c r="I158" s="41">
        <v>13826.806146683732</v>
      </c>
      <c r="J158" s="41">
        <v>1005.1040962568824</v>
      </c>
      <c r="K158" s="41">
        <f t="shared" si="24"/>
        <v>12821.702050426849</v>
      </c>
      <c r="L158" s="41">
        <v>7778.6131740064338</v>
      </c>
      <c r="M158" s="41">
        <v>248.2360178733758</v>
      </c>
      <c r="N158" s="41">
        <f t="shared" si="22"/>
        <v>7530.3771561330577</v>
      </c>
      <c r="O158" s="41">
        <v>6230.0997608645539</v>
      </c>
      <c r="P158" s="41">
        <v>230.34704904673126</v>
      </c>
      <c r="Q158" s="41">
        <f t="shared" si="25"/>
        <v>5999.7527118178223</v>
      </c>
      <c r="R158" s="41">
        <v>3531.932883825099</v>
      </c>
      <c r="S158" s="41">
        <v>1349.1750657085947</v>
      </c>
      <c r="T158" s="41">
        <f t="shared" si="26"/>
        <v>2182.7578181165045</v>
      </c>
      <c r="U158" s="41">
        <v>2896.8752449549493</v>
      </c>
      <c r="V158" s="41">
        <v>377.6104718868541</v>
      </c>
      <c r="W158" s="41">
        <f t="shared" si="27"/>
        <v>2519.2647730680951</v>
      </c>
      <c r="X158" s="41">
        <v>15012.877515762219</v>
      </c>
      <c r="Y158" s="41">
        <v>3000.6250889855091</v>
      </c>
      <c r="Z158" s="41">
        <f t="shared" si="28"/>
        <v>12012.252426776709</v>
      </c>
      <c r="AA158" s="99">
        <v>19.845816528808207</v>
      </c>
      <c r="AB158" s="99">
        <v>18.767250422362377</v>
      </c>
      <c r="AC158" s="99">
        <v>19.082831110784447</v>
      </c>
    </row>
    <row r="159" spans="2:29">
      <c r="B159" s="57" t="s">
        <v>264</v>
      </c>
      <c r="C159" s="73">
        <f t="shared" si="19"/>
        <v>115813.4954534593</v>
      </c>
      <c r="D159" s="77">
        <f t="shared" si="20"/>
        <v>11241.003173886047</v>
      </c>
      <c r="E159" s="73">
        <f t="shared" si="21"/>
        <v>104572.49227957326</v>
      </c>
      <c r="F159" s="41">
        <v>65863.817407180628</v>
      </c>
      <c r="G159" s="41">
        <v>3738.1710742623759</v>
      </c>
      <c r="H159" s="41">
        <f t="shared" si="23"/>
        <v>62125.646332918252</v>
      </c>
      <c r="I159" s="41">
        <v>13756.438589276822</v>
      </c>
      <c r="J159" s="41">
        <v>1149.6537325379632</v>
      </c>
      <c r="K159" s="41">
        <f t="shared" si="24"/>
        <v>12606.784856738859</v>
      </c>
      <c r="L159" s="41">
        <v>8438.1200073789023</v>
      </c>
      <c r="M159" s="41">
        <v>280.49220164656526</v>
      </c>
      <c r="N159" s="41">
        <f t="shared" si="22"/>
        <v>8157.627805732337</v>
      </c>
      <c r="O159" s="41">
        <v>5836.3454069327399</v>
      </c>
      <c r="P159" s="41">
        <v>189.86348018752534</v>
      </c>
      <c r="Q159" s="41">
        <f t="shared" si="25"/>
        <v>5646.4819267452149</v>
      </c>
      <c r="R159" s="41">
        <v>4087.6229602908156</v>
      </c>
      <c r="S159" s="41">
        <v>1700.2160719645919</v>
      </c>
      <c r="T159" s="41">
        <f t="shared" si="26"/>
        <v>2387.4068883262235</v>
      </c>
      <c r="U159" s="41">
        <v>2621.6398248708133</v>
      </c>
      <c r="V159" s="41">
        <v>310.25787478860144</v>
      </c>
      <c r="W159" s="41">
        <f t="shared" si="27"/>
        <v>2311.3819500822119</v>
      </c>
      <c r="X159" s="41">
        <v>15209.51125752858</v>
      </c>
      <c r="Y159" s="41">
        <v>3872.3487384984237</v>
      </c>
      <c r="Z159" s="41">
        <f t="shared" si="28"/>
        <v>11337.162519030157</v>
      </c>
      <c r="AA159" s="99">
        <v>19.979546144254051</v>
      </c>
      <c r="AB159" s="99">
        <v>19.137448170304591</v>
      </c>
      <c r="AC159" s="99">
        <v>19.195979981740738</v>
      </c>
    </row>
    <row r="160" spans="2:29">
      <c r="B160" s="57" t="s">
        <v>265</v>
      </c>
      <c r="C160" s="73">
        <f t="shared" si="19"/>
        <v>110468.55998304982</v>
      </c>
      <c r="D160" s="77">
        <f t="shared" si="20"/>
        <v>9987.6117180990004</v>
      </c>
      <c r="E160" s="73">
        <f t="shared" si="21"/>
        <v>100480.94826495083</v>
      </c>
      <c r="F160" s="41">
        <v>63191.481555264902</v>
      </c>
      <c r="G160" s="41">
        <v>3223.039387426029</v>
      </c>
      <c r="H160" s="41">
        <f t="shared" si="23"/>
        <v>59968.442167838875</v>
      </c>
      <c r="I160" s="41">
        <v>12558.350074406599</v>
      </c>
      <c r="J160" s="41">
        <v>1169.0745437503278</v>
      </c>
      <c r="K160" s="41">
        <f t="shared" si="24"/>
        <v>11389.27553065627</v>
      </c>
      <c r="L160" s="41">
        <v>8195.9775116992878</v>
      </c>
      <c r="M160" s="41">
        <v>270.39093764151949</v>
      </c>
      <c r="N160" s="41">
        <f t="shared" si="22"/>
        <v>7925.5865740577683</v>
      </c>
      <c r="O160" s="41">
        <v>5447.0555647143447</v>
      </c>
      <c r="P160" s="41">
        <v>159.62762639733421</v>
      </c>
      <c r="Q160" s="41">
        <f t="shared" si="25"/>
        <v>5287.4279383170106</v>
      </c>
      <c r="R160" s="41">
        <v>4225.6179590602715</v>
      </c>
      <c r="S160" s="41">
        <v>1544.8350475946281</v>
      </c>
      <c r="T160" s="41">
        <f t="shared" si="26"/>
        <v>2680.7829114656433</v>
      </c>
      <c r="U160" s="41">
        <v>2430.0045148117733</v>
      </c>
      <c r="V160" s="41">
        <v>304.47518438361976</v>
      </c>
      <c r="W160" s="41">
        <f t="shared" si="27"/>
        <v>2125.5293304281536</v>
      </c>
      <c r="X160" s="41">
        <v>14420.072803092646</v>
      </c>
      <c r="Y160" s="41">
        <v>3316.1689909055422</v>
      </c>
      <c r="Z160" s="41">
        <f t="shared" si="28"/>
        <v>11103.903812187104</v>
      </c>
      <c r="AA160" s="99">
        <v>19.057465479552757</v>
      </c>
      <c r="AB160" s="99">
        <v>19.512391404560724</v>
      </c>
      <c r="AC160" s="99">
        <v>19.305573225944741</v>
      </c>
    </row>
    <row r="161" spans="2:29">
      <c r="B161" s="57" t="s">
        <v>266</v>
      </c>
      <c r="C161" s="73">
        <f t="shared" si="19"/>
        <v>134163.11697607304</v>
      </c>
      <c r="D161" s="77">
        <f t="shared" si="20"/>
        <v>11781.526348885711</v>
      </c>
      <c r="E161" s="73">
        <f t="shared" si="21"/>
        <v>122381.59062718731</v>
      </c>
      <c r="F161" s="41">
        <v>74910.538072679643</v>
      </c>
      <c r="G161" s="41">
        <v>4311.8700748415386</v>
      </c>
      <c r="H161" s="41">
        <f t="shared" si="23"/>
        <v>70598.6679978381</v>
      </c>
      <c r="I161" s="41">
        <v>16686.070720738568</v>
      </c>
      <c r="J161" s="41">
        <v>1208.3253876196993</v>
      </c>
      <c r="K161" s="41">
        <f t="shared" si="24"/>
        <v>15477.745333118868</v>
      </c>
      <c r="L161" s="41">
        <v>10080.64511512609</v>
      </c>
      <c r="M161" s="41">
        <v>354.68929403297506</v>
      </c>
      <c r="N161" s="41">
        <f t="shared" si="22"/>
        <v>9725.9558210931154</v>
      </c>
      <c r="O161" s="41">
        <v>6622.9053610811216</v>
      </c>
      <c r="P161" s="41">
        <v>182.01922995974581</v>
      </c>
      <c r="Q161" s="41">
        <f t="shared" si="25"/>
        <v>6440.8861311213759</v>
      </c>
      <c r="R161" s="41">
        <v>5643.2700270165515</v>
      </c>
      <c r="S161" s="41">
        <v>1908.8729220535774</v>
      </c>
      <c r="T161" s="41">
        <f t="shared" si="26"/>
        <v>3734.397104962974</v>
      </c>
      <c r="U161" s="41">
        <v>2642.9585866180673</v>
      </c>
      <c r="V161" s="41">
        <v>296.03397895607202</v>
      </c>
      <c r="W161" s="41">
        <f t="shared" si="27"/>
        <v>2346.9246076619952</v>
      </c>
      <c r="X161" s="41">
        <v>17576.729092812995</v>
      </c>
      <c r="Y161" s="41">
        <v>3519.715461422104</v>
      </c>
      <c r="Z161" s="41">
        <f t="shared" si="28"/>
        <v>14057.013631390892</v>
      </c>
      <c r="AA161" s="99">
        <v>23.145128087059561</v>
      </c>
      <c r="AB161" s="99">
        <v>19.799949260761064</v>
      </c>
      <c r="AC161" s="99">
        <v>19.411444584825489</v>
      </c>
    </row>
    <row r="162" spans="2:29">
      <c r="B162" s="57" t="s">
        <v>267</v>
      </c>
      <c r="C162" s="73">
        <f t="shared" si="19"/>
        <v>94160.678120539145</v>
      </c>
      <c r="D162" s="77">
        <f t="shared" si="20"/>
        <v>9474.9190506153063</v>
      </c>
      <c r="E162" s="73">
        <f t="shared" si="21"/>
        <v>84685.75906992385</v>
      </c>
      <c r="F162" s="41">
        <v>48683.623038306461</v>
      </c>
      <c r="G162" s="41">
        <v>2939.8262842248464</v>
      </c>
      <c r="H162" s="41">
        <f t="shared" si="23"/>
        <v>45743.796754081617</v>
      </c>
      <c r="I162" s="41">
        <v>12744.273915087786</v>
      </c>
      <c r="J162" s="41">
        <v>1028.7371352662799</v>
      </c>
      <c r="K162" s="41">
        <f t="shared" si="24"/>
        <v>11715.536779821507</v>
      </c>
      <c r="L162" s="41">
        <v>8281.5651552874369</v>
      </c>
      <c r="M162" s="41">
        <v>253.28420409740107</v>
      </c>
      <c r="N162" s="41">
        <f t="shared" si="22"/>
        <v>8028.2809511900359</v>
      </c>
      <c r="O162" s="41">
        <v>5091.0466065605551</v>
      </c>
      <c r="P162" s="41">
        <v>197.69800820126665</v>
      </c>
      <c r="Q162" s="41">
        <f t="shared" si="25"/>
        <v>4893.3485983592882</v>
      </c>
      <c r="R162" s="41">
        <v>3846.6820295373027</v>
      </c>
      <c r="S162" s="41">
        <v>1358.6005393346536</v>
      </c>
      <c r="T162" s="41">
        <f t="shared" si="26"/>
        <v>2488.0814902026491</v>
      </c>
      <c r="U162" s="41">
        <v>2202.3052881851399</v>
      </c>
      <c r="V162" s="41">
        <v>275.84398195492872</v>
      </c>
      <c r="W162" s="41">
        <f t="shared" si="27"/>
        <v>1926.4613062302112</v>
      </c>
      <c r="X162" s="41">
        <v>13311.182087574463</v>
      </c>
      <c r="Y162" s="41">
        <v>3420.9288975359291</v>
      </c>
      <c r="Z162" s="41">
        <f t="shared" si="28"/>
        <v>9890.2531900385347</v>
      </c>
      <c r="AA162" s="99">
        <v>16.244113918827164</v>
      </c>
      <c r="AB162" s="99">
        <v>20.613021182148152</v>
      </c>
      <c r="AC162" s="99">
        <v>19.513403089386838</v>
      </c>
    </row>
    <row r="163" spans="2:29">
      <c r="B163" s="57" t="s">
        <v>268</v>
      </c>
      <c r="C163" s="73">
        <f t="shared" si="19"/>
        <v>103636.61513194977</v>
      </c>
      <c r="D163" s="77">
        <f t="shared" si="20"/>
        <v>10813.855249620909</v>
      </c>
      <c r="E163" s="73">
        <f t="shared" si="21"/>
        <v>92822.759882328872</v>
      </c>
      <c r="F163" s="41">
        <v>56017.67344852876</v>
      </c>
      <c r="G163" s="41">
        <v>3328.3573896520529</v>
      </c>
      <c r="H163" s="41">
        <f t="shared" si="23"/>
        <v>52689.316058876706</v>
      </c>
      <c r="I163" s="41">
        <v>13573.589395002455</v>
      </c>
      <c r="J163" s="41">
        <v>1035.8064724174653</v>
      </c>
      <c r="K163" s="41">
        <f t="shared" si="24"/>
        <v>12537.782922584989</v>
      </c>
      <c r="L163" s="41">
        <v>8435.5013545556303</v>
      </c>
      <c r="M163" s="41">
        <v>281.12404946411374</v>
      </c>
      <c r="N163" s="41">
        <f t="shared" si="22"/>
        <v>8154.377305091517</v>
      </c>
      <c r="O163" s="41">
        <v>5378.1309242255184</v>
      </c>
      <c r="P163" s="41">
        <v>137.11354223764889</v>
      </c>
      <c r="Q163" s="41">
        <f t="shared" si="25"/>
        <v>5241.0173819878692</v>
      </c>
      <c r="R163" s="41">
        <v>2959.1950187463872</v>
      </c>
      <c r="S163" s="41">
        <v>1798.3010272105093</v>
      </c>
      <c r="T163" s="41">
        <f t="shared" si="26"/>
        <v>1160.8939915358778</v>
      </c>
      <c r="U163" s="41">
        <v>2600.6399049436527</v>
      </c>
      <c r="V163" s="41">
        <v>219.16597644603615</v>
      </c>
      <c r="W163" s="41">
        <f t="shared" si="27"/>
        <v>2381.4739284976167</v>
      </c>
      <c r="X163" s="41">
        <v>14671.885085947371</v>
      </c>
      <c r="Y163" s="41">
        <v>4013.9867921930818</v>
      </c>
      <c r="Z163" s="41">
        <f t="shared" si="28"/>
        <v>10657.89829375429</v>
      </c>
      <c r="AA163" s="99">
        <v>17.878853635802596</v>
      </c>
      <c r="AB163" s="99">
        <v>20.803581682961696</v>
      </c>
      <c r="AC163" s="99">
        <v>19.611245101501346</v>
      </c>
    </row>
    <row r="164" spans="2:29">
      <c r="B164" s="57" t="s">
        <v>269</v>
      </c>
      <c r="C164" s="73">
        <f t="shared" si="19"/>
        <v>112721.09677031013</v>
      </c>
      <c r="D164" s="77">
        <f t="shared" si="20"/>
        <v>11262.947667262981</v>
      </c>
      <c r="E164" s="73">
        <f t="shared" si="21"/>
        <v>101458.14910304714</v>
      </c>
      <c r="F164" s="41">
        <v>60531.540763580473</v>
      </c>
      <c r="G164" s="41">
        <v>3692.2434271487655</v>
      </c>
      <c r="H164" s="41">
        <f t="shared" si="23"/>
        <v>56839.297336431708</v>
      </c>
      <c r="I164" s="41">
        <v>15273.237527695534</v>
      </c>
      <c r="J164" s="41">
        <v>1048.7692843392122</v>
      </c>
      <c r="K164" s="41">
        <f t="shared" si="24"/>
        <v>14224.468243356321</v>
      </c>
      <c r="L164" s="41">
        <v>9271.7425973891695</v>
      </c>
      <c r="M164" s="41">
        <v>331.91699299280032</v>
      </c>
      <c r="N164" s="41">
        <f t="shared" si="22"/>
        <v>8939.8256043963684</v>
      </c>
      <c r="O164" s="41">
        <v>6176.5168085685045</v>
      </c>
      <c r="P164" s="41">
        <v>145.64424951044001</v>
      </c>
      <c r="Q164" s="41">
        <f t="shared" si="25"/>
        <v>6030.8725590580643</v>
      </c>
      <c r="R164" s="41">
        <v>3250.6619020381495</v>
      </c>
      <c r="S164" s="41">
        <v>1864.7303104777486</v>
      </c>
      <c r="T164" s="41">
        <f t="shared" si="26"/>
        <v>1385.9315915604009</v>
      </c>
      <c r="U164" s="41">
        <v>2731.8589807607773</v>
      </c>
      <c r="V164" s="41">
        <v>273.20674845251256</v>
      </c>
      <c r="W164" s="41">
        <f t="shared" si="27"/>
        <v>2458.6522323082645</v>
      </c>
      <c r="X164" s="41">
        <v>15485.538190277539</v>
      </c>
      <c r="Y164" s="41">
        <v>3906.4366543415017</v>
      </c>
      <c r="Z164" s="41">
        <f t="shared" si="28"/>
        <v>11579.101535936037</v>
      </c>
      <c r="AA164" s="99">
        <v>19.446061493397988</v>
      </c>
      <c r="AB164" s="99">
        <v>19.92981697619777</v>
      </c>
      <c r="AC164" s="99">
        <v>19.70480206864212</v>
      </c>
    </row>
    <row r="165" spans="2:29">
      <c r="B165" s="57" t="s">
        <v>270</v>
      </c>
      <c r="C165" s="73">
        <f t="shared" si="19"/>
        <v>122355.61497627602</v>
      </c>
      <c r="D165" s="77">
        <f t="shared" si="20"/>
        <v>13723.830334817107</v>
      </c>
      <c r="E165" s="73">
        <f t="shared" si="21"/>
        <v>108631.78464145893</v>
      </c>
      <c r="F165" s="41">
        <v>66636.719188373594</v>
      </c>
      <c r="G165" s="41">
        <v>4893.8726682123679</v>
      </c>
      <c r="H165" s="41">
        <f t="shared" si="23"/>
        <v>61742.846520161227</v>
      </c>
      <c r="I165" s="41">
        <v>16699.038186960868</v>
      </c>
      <c r="J165" s="41">
        <v>1335.9124401871416</v>
      </c>
      <c r="K165" s="41">
        <f t="shared" si="24"/>
        <v>15363.125746773727</v>
      </c>
      <c r="L165" s="41">
        <v>8956.3550551977696</v>
      </c>
      <c r="M165" s="41">
        <v>291.52536359167755</v>
      </c>
      <c r="N165" s="41">
        <f t="shared" si="22"/>
        <v>8664.8296916060917</v>
      </c>
      <c r="O165" s="41">
        <v>6416.7444573983321</v>
      </c>
      <c r="P165" s="41">
        <v>172.43136999999999</v>
      </c>
      <c r="Q165" s="41">
        <f t="shared" si="25"/>
        <v>6244.3130873983318</v>
      </c>
      <c r="R165" s="41">
        <v>3905.1472594844436</v>
      </c>
      <c r="S165" s="41">
        <v>2043.8558335518253</v>
      </c>
      <c r="T165" s="41">
        <f t="shared" si="26"/>
        <v>1861.2914259326183</v>
      </c>
      <c r="U165" s="41">
        <v>3319.8258463266143</v>
      </c>
      <c r="V165" s="41">
        <v>347.19116989999998</v>
      </c>
      <c r="W165" s="41">
        <f t="shared" si="27"/>
        <v>2972.6346764266145</v>
      </c>
      <c r="X165" s="41">
        <v>16421.784982534402</v>
      </c>
      <c r="Y165" s="41">
        <v>4639.0414893740945</v>
      </c>
      <c r="Z165" s="41">
        <f t="shared" si="28"/>
        <v>11782.743493160307</v>
      </c>
      <c r="AA165" s="99">
        <v>21.10815881910306</v>
      </c>
      <c r="AB165" s="99">
        <v>20.988537814327188</v>
      </c>
      <c r="AC165" s="99">
        <v>19.793946581077098</v>
      </c>
    </row>
    <row r="166" spans="2:29">
      <c r="B166" s="57" t="s">
        <v>271</v>
      </c>
      <c r="C166" s="73">
        <f t="shared" si="19"/>
        <v>114742.79168569486</v>
      </c>
      <c r="D166" s="77">
        <f t="shared" si="20"/>
        <v>12174.605427498387</v>
      </c>
      <c r="E166" s="73">
        <f t="shared" si="21"/>
        <v>102568.18625819648</v>
      </c>
      <c r="F166" s="41">
        <v>60878.060545713466</v>
      </c>
      <c r="G166" s="41">
        <v>3870.2079399981021</v>
      </c>
      <c r="H166" s="41">
        <f t="shared" si="23"/>
        <v>57007.852605715365</v>
      </c>
      <c r="I166" s="41">
        <v>15383.048814792701</v>
      </c>
      <c r="J166" s="41">
        <v>1467.6058270590283</v>
      </c>
      <c r="K166" s="41">
        <f t="shared" si="24"/>
        <v>13915.442987733673</v>
      </c>
      <c r="L166" s="41">
        <v>8922.2204896448711</v>
      </c>
      <c r="M166" s="41">
        <v>346.83147719896527</v>
      </c>
      <c r="N166" s="41">
        <f t="shared" si="22"/>
        <v>8575.3890124459067</v>
      </c>
      <c r="O166" s="41">
        <v>6533.0446577405482</v>
      </c>
      <c r="P166" s="41">
        <v>159.62030999999999</v>
      </c>
      <c r="Q166" s="41">
        <f t="shared" si="25"/>
        <v>6373.424347740548</v>
      </c>
      <c r="R166" s="41">
        <v>2869.4043995529473</v>
      </c>
      <c r="S166" s="41">
        <v>1660.6130396186666</v>
      </c>
      <c r="T166" s="41">
        <f t="shared" si="26"/>
        <v>1208.7913599342808</v>
      </c>
      <c r="U166" s="41">
        <v>3756.1885300503759</v>
      </c>
      <c r="V166" s="41">
        <v>317.75012000000004</v>
      </c>
      <c r="W166" s="41">
        <f t="shared" si="27"/>
        <v>3438.4384100503758</v>
      </c>
      <c r="X166" s="41">
        <v>16400.824248199948</v>
      </c>
      <c r="Y166" s="41">
        <v>4351.976713623626</v>
      </c>
      <c r="Z166" s="41">
        <f t="shared" si="28"/>
        <v>12048.847534576322</v>
      </c>
      <c r="AA166" s="99">
        <v>19.794833859635435</v>
      </c>
      <c r="AB166" s="99">
        <v>19.920122573637922</v>
      </c>
      <c r="AC166" s="99">
        <v>19.878526946431499</v>
      </c>
    </row>
    <row r="167" spans="2:29">
      <c r="B167" s="57" t="s">
        <v>272</v>
      </c>
      <c r="C167" s="73">
        <f t="shared" ref="C167:C185" si="29">F167+I167+O167+R167+U167+X167+L167</f>
        <v>121423.9617916744</v>
      </c>
      <c r="D167" s="77">
        <f t="shared" ref="D167:D185" si="30">G167+J167+M167+P167+S167+V167+Y167</f>
        <v>11988.261806834509</v>
      </c>
      <c r="E167" s="73">
        <f t="shared" ref="E167:E185" si="31">H167+K167+Q167+T167+W167+Z167+N167</f>
        <v>109435.6999848399</v>
      </c>
      <c r="F167" s="41">
        <v>65682.841399362704</v>
      </c>
      <c r="G167" s="41">
        <v>3935.725553860811</v>
      </c>
      <c r="H167" s="41">
        <f t="shared" si="23"/>
        <v>61747.115845501896</v>
      </c>
      <c r="I167" s="41">
        <v>17737.527319404737</v>
      </c>
      <c r="J167" s="41">
        <v>1398.0727631252382</v>
      </c>
      <c r="K167" s="41">
        <f t="shared" si="24"/>
        <v>16339.454556279499</v>
      </c>
      <c r="L167" s="41">
        <v>9022.5821969627523</v>
      </c>
      <c r="M167" s="41">
        <v>339.69372913246821</v>
      </c>
      <c r="N167" s="41">
        <f t="shared" ref="N167:N185" si="32">L167-M167</f>
        <v>8682.8884678302838</v>
      </c>
      <c r="O167" s="41">
        <v>6241.616560429864</v>
      </c>
      <c r="P167" s="41">
        <v>163.62931999893999</v>
      </c>
      <c r="Q167" s="41">
        <f t="shared" si="25"/>
        <v>6077.9872404309244</v>
      </c>
      <c r="R167" s="41">
        <v>2705.2287384426677</v>
      </c>
      <c r="S167" s="41">
        <v>1731.8632840750797</v>
      </c>
      <c r="T167" s="41">
        <f t="shared" si="26"/>
        <v>973.36545436758797</v>
      </c>
      <c r="U167" s="41">
        <v>3862.6763479079959</v>
      </c>
      <c r="V167" s="41">
        <v>346.37486999999999</v>
      </c>
      <c r="W167" s="41">
        <f t="shared" si="27"/>
        <v>3516.3014779079958</v>
      </c>
      <c r="X167" s="41">
        <v>16171.489229163672</v>
      </c>
      <c r="Y167" s="41">
        <v>4072.9022866419728</v>
      </c>
      <c r="Z167" s="41">
        <f t="shared" si="28"/>
        <v>12098.586942521699</v>
      </c>
      <c r="AA167" s="99">
        <v>20.947434822997877</v>
      </c>
      <c r="AB167" s="99">
        <v>20.773026028231797</v>
      </c>
      <c r="AC167" s="99">
        <v>19.958432401331336</v>
      </c>
    </row>
    <row r="168" spans="2:29">
      <c r="B168" s="57" t="s">
        <v>273</v>
      </c>
      <c r="C168" s="73">
        <f t="shared" si="29"/>
        <v>136411.53310962595</v>
      </c>
      <c r="D168" s="77">
        <f t="shared" si="30"/>
        <v>13740.296187884613</v>
      </c>
      <c r="E168" s="73">
        <f t="shared" si="31"/>
        <v>122671.23692174132</v>
      </c>
      <c r="F168" s="41">
        <v>76422.176144797762</v>
      </c>
      <c r="G168" s="41">
        <v>4398.7499982272011</v>
      </c>
      <c r="H168" s="41">
        <f t="shared" si="23"/>
        <v>72023.426146570564</v>
      </c>
      <c r="I168" s="41">
        <v>18190.046460709731</v>
      </c>
      <c r="J168" s="41">
        <v>1809.6885308954436</v>
      </c>
      <c r="K168" s="41">
        <f t="shared" si="24"/>
        <v>16380.357929814287</v>
      </c>
      <c r="L168" s="41">
        <v>9099.4684885304323</v>
      </c>
      <c r="M168" s="41">
        <v>343.08555688222657</v>
      </c>
      <c r="N168" s="41">
        <f t="shared" si="32"/>
        <v>8756.3829316482061</v>
      </c>
      <c r="O168" s="41">
        <v>6570.1790754899339</v>
      </c>
      <c r="P168" s="41">
        <v>191.06758255342999</v>
      </c>
      <c r="Q168" s="41">
        <f t="shared" si="25"/>
        <v>6379.111492936504</v>
      </c>
      <c r="R168" s="41">
        <v>3141.0046697037487</v>
      </c>
      <c r="S168" s="41">
        <v>1916.3091006039081</v>
      </c>
      <c r="T168" s="41">
        <f t="shared" si="26"/>
        <v>1224.6955690998407</v>
      </c>
      <c r="U168" s="41">
        <v>4068.0704763688436</v>
      </c>
      <c r="V168" s="41">
        <v>417.40315000000004</v>
      </c>
      <c r="W168" s="41">
        <f t="shared" si="27"/>
        <v>3650.6673263688435</v>
      </c>
      <c r="X168" s="41">
        <v>18920.587794025494</v>
      </c>
      <c r="Y168" s="41">
        <v>4663.9922687224043</v>
      </c>
      <c r="Z168" s="41">
        <f t="shared" si="28"/>
        <v>14256.59552530309</v>
      </c>
      <c r="AA168" s="99">
        <v>23.533013227007331</v>
      </c>
      <c r="AB168" s="99">
        <v>21.866073724377205</v>
      </c>
      <c r="AC168" s="99">
        <v>20.033515181722816</v>
      </c>
    </row>
    <row r="169" spans="2:29">
      <c r="B169" s="57" t="s">
        <v>274</v>
      </c>
      <c r="C169" s="73">
        <f t="shared" si="29"/>
        <v>128954.04069227781</v>
      </c>
      <c r="D169" s="77">
        <f t="shared" si="30"/>
        <v>13458.866960214622</v>
      </c>
      <c r="E169" s="73">
        <f t="shared" si="31"/>
        <v>115495.17373206318</v>
      </c>
      <c r="F169" s="41">
        <v>72817.908668804535</v>
      </c>
      <c r="G169" s="41">
        <v>4613.0224392779919</v>
      </c>
      <c r="H169" s="41">
        <f t="shared" si="23"/>
        <v>68204.886229526543</v>
      </c>
      <c r="I169" s="41">
        <v>15907.731103064954</v>
      </c>
      <c r="J169" s="41">
        <v>1490.3338702495125</v>
      </c>
      <c r="K169" s="41">
        <f t="shared" si="24"/>
        <v>14417.397232815441</v>
      </c>
      <c r="L169" s="41">
        <v>9523.4318465411125</v>
      </c>
      <c r="M169" s="41">
        <v>287.08550855930395</v>
      </c>
      <c r="N169" s="41">
        <f t="shared" si="32"/>
        <v>9236.3463379818077</v>
      </c>
      <c r="O169" s="41">
        <v>6295.7197734531519</v>
      </c>
      <c r="P169" s="41">
        <v>198.22653</v>
      </c>
      <c r="Q169" s="41">
        <f t="shared" si="25"/>
        <v>6097.493243453152</v>
      </c>
      <c r="R169" s="41">
        <v>3049.568382627248</v>
      </c>
      <c r="S169" s="41">
        <v>2008.9072093219625</v>
      </c>
      <c r="T169" s="41">
        <f t="shared" si="26"/>
        <v>1040.6611733052855</v>
      </c>
      <c r="U169" s="41">
        <v>3570.259424019589</v>
      </c>
      <c r="V169" s="41">
        <v>376.46765000000005</v>
      </c>
      <c r="W169" s="41">
        <f t="shared" si="27"/>
        <v>3193.791774019589</v>
      </c>
      <c r="X169" s="41">
        <v>17789.421493767211</v>
      </c>
      <c r="Y169" s="41">
        <v>4484.8237528058507</v>
      </c>
      <c r="Z169" s="41">
        <f t="shared" si="28"/>
        <v>13304.597740961361</v>
      </c>
      <c r="AA169" s="99">
        <v>22.246485147620351</v>
      </c>
      <c r="AB169" s="99">
        <v>21.228841516508744</v>
      </c>
      <c r="AC169" s="99">
        <v>20.103642495383543</v>
      </c>
    </row>
    <row r="170" spans="2:29">
      <c r="B170" s="57" t="s">
        <v>275</v>
      </c>
      <c r="C170" s="73">
        <f t="shared" si="29"/>
        <v>131109.95589929298</v>
      </c>
      <c r="D170" s="77">
        <f t="shared" si="30"/>
        <v>13562.706561445195</v>
      </c>
      <c r="E170" s="73">
        <f t="shared" si="31"/>
        <v>117547.2493378478</v>
      </c>
      <c r="F170" s="41">
        <v>72161.718543325784</v>
      </c>
      <c r="G170" s="41">
        <v>4446.6587390226641</v>
      </c>
      <c r="H170" s="41">
        <f t="shared" si="23"/>
        <v>67715.05980430312</v>
      </c>
      <c r="I170" s="41">
        <v>18589.849811189899</v>
      </c>
      <c r="J170" s="41">
        <v>1445.3447898578927</v>
      </c>
      <c r="K170" s="41">
        <f t="shared" si="24"/>
        <v>17144.505021332006</v>
      </c>
      <c r="L170" s="41">
        <v>9126.1598714852462</v>
      </c>
      <c r="M170" s="41">
        <v>412.736541805223</v>
      </c>
      <c r="N170" s="41">
        <f t="shared" si="32"/>
        <v>8713.423329680023</v>
      </c>
      <c r="O170" s="41">
        <v>6276.2732497393208</v>
      </c>
      <c r="P170" s="41">
        <v>252.33061949890001</v>
      </c>
      <c r="Q170" s="41">
        <f t="shared" si="25"/>
        <v>6023.9426302404208</v>
      </c>
      <c r="R170" s="41">
        <v>3213.2788254782326</v>
      </c>
      <c r="S170" s="41">
        <v>2000.8194199916147</v>
      </c>
      <c r="T170" s="41">
        <f t="shared" si="26"/>
        <v>1212.4594054866179</v>
      </c>
      <c r="U170" s="41">
        <v>3775.6214436028986</v>
      </c>
      <c r="V170" s="41">
        <v>405.30798372344907</v>
      </c>
      <c r="W170" s="41">
        <f t="shared" si="27"/>
        <v>3370.3134598794495</v>
      </c>
      <c r="X170" s="41">
        <v>17967.054154471607</v>
      </c>
      <c r="Y170" s="41">
        <v>4599.5084675454509</v>
      </c>
      <c r="Z170" s="41">
        <f t="shared" si="28"/>
        <v>13367.545686926156</v>
      </c>
      <c r="AA170" s="99">
        <v>22.618412505420967</v>
      </c>
      <c r="AB170" s="99">
        <v>21.387378162436882</v>
      </c>
      <c r="AC170" s="99">
        <v>20.168765025145177</v>
      </c>
    </row>
    <row r="171" spans="2:29">
      <c r="B171" s="57" t="s">
        <v>276</v>
      </c>
      <c r="C171" s="73">
        <f t="shared" si="29"/>
        <v>132548.58368736654</v>
      </c>
      <c r="D171" s="77">
        <f t="shared" si="30"/>
        <v>14937.183151424444</v>
      </c>
      <c r="E171" s="73">
        <f t="shared" si="31"/>
        <v>117611.40053594208</v>
      </c>
      <c r="F171" s="41">
        <v>73286.484379115805</v>
      </c>
      <c r="G171" s="41">
        <v>5156.959762855392</v>
      </c>
      <c r="H171" s="41">
        <f t="shared" si="23"/>
        <v>68129.524616260416</v>
      </c>
      <c r="I171" s="41">
        <v>17430.411018094186</v>
      </c>
      <c r="J171" s="41">
        <v>1668.9358280563974</v>
      </c>
      <c r="K171" s="41">
        <f t="shared" si="24"/>
        <v>15761.475190037789</v>
      </c>
      <c r="L171" s="41">
        <v>9301.5865799404983</v>
      </c>
      <c r="M171" s="41">
        <v>368.8503894076299</v>
      </c>
      <c r="N171" s="41">
        <f t="shared" si="32"/>
        <v>8932.7361905328689</v>
      </c>
      <c r="O171" s="41">
        <v>6470.2033625528693</v>
      </c>
      <c r="P171" s="41">
        <v>159.77655002399999</v>
      </c>
      <c r="Q171" s="41">
        <f t="shared" si="25"/>
        <v>6310.426812528869</v>
      </c>
      <c r="R171" s="41">
        <v>3881.9999796044731</v>
      </c>
      <c r="S171" s="41">
        <v>2054.14676069701</v>
      </c>
      <c r="T171" s="41">
        <f t="shared" si="26"/>
        <v>1827.8532189074631</v>
      </c>
      <c r="U171" s="41">
        <v>3644.6824507794181</v>
      </c>
      <c r="V171" s="41">
        <v>414.43395999999996</v>
      </c>
      <c r="W171" s="41">
        <f t="shared" si="27"/>
        <v>3230.2484907794183</v>
      </c>
      <c r="X171" s="41">
        <v>18533.215917279285</v>
      </c>
      <c r="Y171" s="41">
        <v>5114.0799003840129</v>
      </c>
      <c r="Z171" s="41">
        <f t="shared" si="28"/>
        <v>13419.136016895272</v>
      </c>
      <c r="AA171" s="99">
        <v>22.866597141966821</v>
      </c>
      <c r="AB171" s="99">
        <v>21.91507700460766</v>
      </c>
      <c r="AC171" s="99">
        <v>20.228869082737827</v>
      </c>
    </row>
    <row r="172" spans="2:29">
      <c r="B172" s="57" t="s">
        <v>277</v>
      </c>
      <c r="C172" s="73">
        <f t="shared" si="29"/>
        <v>124411.23590965581</v>
      </c>
      <c r="D172" s="77">
        <f t="shared" si="30"/>
        <v>14699.644846086663</v>
      </c>
      <c r="E172" s="73">
        <f t="shared" si="31"/>
        <v>109711.59106356914</v>
      </c>
      <c r="F172" s="41">
        <v>65712.664348620456</v>
      </c>
      <c r="G172" s="41">
        <v>4558.9272910043546</v>
      </c>
      <c r="H172" s="41">
        <f t="shared" si="23"/>
        <v>61153.737057616105</v>
      </c>
      <c r="I172" s="41">
        <v>16338.493302101142</v>
      </c>
      <c r="J172" s="41">
        <v>1800.5653192980351</v>
      </c>
      <c r="K172" s="41">
        <f t="shared" si="24"/>
        <v>14537.927982803107</v>
      </c>
      <c r="L172" s="41">
        <v>9178.6099067184896</v>
      </c>
      <c r="M172" s="41">
        <v>338.56540120355749</v>
      </c>
      <c r="N172" s="41">
        <f t="shared" si="32"/>
        <v>8840.0445055149321</v>
      </c>
      <c r="O172" s="41">
        <v>6213.1193424024241</v>
      </c>
      <c r="P172" s="41">
        <v>206.41277999407001</v>
      </c>
      <c r="Q172" s="41">
        <f t="shared" si="25"/>
        <v>6006.7065624083543</v>
      </c>
      <c r="R172" s="41">
        <v>4479.0723284380474</v>
      </c>
      <c r="S172" s="41">
        <v>1775.7281509490822</v>
      </c>
      <c r="T172" s="41">
        <f t="shared" si="26"/>
        <v>2703.3441774889652</v>
      </c>
      <c r="U172" s="41">
        <v>4027.8683580824159</v>
      </c>
      <c r="V172" s="41">
        <v>401.07657410946757</v>
      </c>
      <c r="W172" s="41">
        <f t="shared" si="27"/>
        <v>3626.7917839729485</v>
      </c>
      <c r="X172" s="41">
        <v>18461.408323292835</v>
      </c>
      <c r="Y172" s="41">
        <v>5618.3693295280946</v>
      </c>
      <c r="Z172" s="41">
        <f t="shared" si="28"/>
        <v>12843.038993764741</v>
      </c>
      <c r="AA172" s="99">
        <v>21.462783926762128</v>
      </c>
      <c r="AB172" s="99">
        <v>22.184728746239678</v>
      </c>
      <c r="AC172" s="99">
        <v>20.283982778416689</v>
      </c>
    </row>
    <row r="173" spans="2:29">
      <c r="B173" s="57" t="s">
        <v>278</v>
      </c>
      <c r="C173" s="73">
        <f t="shared" si="29"/>
        <v>154543.42506057213</v>
      </c>
      <c r="D173" s="77">
        <f t="shared" si="30"/>
        <v>15362.268455276022</v>
      </c>
      <c r="E173" s="73">
        <f t="shared" si="31"/>
        <v>139181.15660529613</v>
      </c>
      <c r="F173" s="41">
        <v>82597.008351211363</v>
      </c>
      <c r="G173" s="41">
        <v>5384.3914282843025</v>
      </c>
      <c r="H173" s="41">
        <f t="shared" si="23"/>
        <v>77212.61692292706</v>
      </c>
      <c r="I173" s="41">
        <v>20103.193232506081</v>
      </c>
      <c r="J173" s="41">
        <v>1506.2690425783189</v>
      </c>
      <c r="K173" s="41">
        <f t="shared" si="24"/>
        <v>18596.924189927762</v>
      </c>
      <c r="L173" s="41">
        <v>11064.971047653009</v>
      </c>
      <c r="M173" s="41">
        <v>342.24310222655868</v>
      </c>
      <c r="N173" s="41">
        <f t="shared" si="32"/>
        <v>10722.72794542645</v>
      </c>
      <c r="O173" s="41">
        <v>7192.828324961436</v>
      </c>
      <c r="P173" s="41">
        <v>216.20821988800424</v>
      </c>
      <c r="Q173" s="41">
        <f t="shared" si="25"/>
        <v>6976.6201050734317</v>
      </c>
      <c r="R173" s="41">
        <v>8271.9123701320677</v>
      </c>
      <c r="S173" s="41">
        <v>2063.7105596707138</v>
      </c>
      <c r="T173" s="41">
        <f t="shared" si="26"/>
        <v>6208.2018104613544</v>
      </c>
      <c r="U173" s="41">
        <v>4176.0909496641634</v>
      </c>
      <c r="V173" s="41">
        <v>516.77004999999997</v>
      </c>
      <c r="W173" s="41">
        <f t="shared" si="27"/>
        <v>3659.3208996641633</v>
      </c>
      <c r="X173" s="41">
        <v>21137.420784444013</v>
      </c>
      <c r="Y173" s="41">
        <v>5332.6760526281232</v>
      </c>
      <c r="Z173" s="41">
        <f t="shared" si="28"/>
        <v>15804.74473181589</v>
      </c>
      <c r="AA173" s="99">
        <v>26.661033588521576</v>
      </c>
      <c r="AB173" s="99">
        <v>22.841543474950029</v>
      </c>
      <c r="AC173" s="99">
        <v>20.334207436126885</v>
      </c>
    </row>
    <row r="174" spans="2:29">
      <c r="B174" s="57" t="s">
        <v>279</v>
      </c>
      <c r="C174" s="73">
        <f t="shared" si="29"/>
        <v>98401.297034327028</v>
      </c>
      <c r="D174" s="77">
        <f t="shared" si="30"/>
        <v>12043.543705737036</v>
      </c>
      <c r="E174" s="73">
        <f t="shared" si="31"/>
        <v>86357.753328589999</v>
      </c>
      <c r="F174" s="41">
        <v>46735.031924706454</v>
      </c>
      <c r="G174" s="41">
        <v>4078.082621466473</v>
      </c>
      <c r="H174" s="41">
        <f t="shared" si="23"/>
        <v>42656.949303239984</v>
      </c>
      <c r="I174" s="41">
        <v>14789.88095697109</v>
      </c>
      <c r="J174" s="41">
        <v>1359.8007006978398</v>
      </c>
      <c r="K174" s="41">
        <f t="shared" si="24"/>
        <v>13430.08025627325</v>
      </c>
      <c r="L174" s="41">
        <v>9216.8741089983305</v>
      </c>
      <c r="M174" s="41">
        <v>308.23123068686726</v>
      </c>
      <c r="N174" s="41">
        <f t="shared" si="32"/>
        <v>8908.6428783114625</v>
      </c>
      <c r="O174" s="41">
        <v>5426.5067580465948</v>
      </c>
      <c r="P174" s="41">
        <v>184.24443998804003</v>
      </c>
      <c r="Q174" s="41">
        <f t="shared" si="25"/>
        <v>5242.2623180585551</v>
      </c>
      <c r="R174" s="41">
        <v>3660.0857992727397</v>
      </c>
      <c r="S174" s="41">
        <v>1358.2620783949483</v>
      </c>
      <c r="T174" s="41">
        <f t="shared" si="26"/>
        <v>2301.8237208777914</v>
      </c>
      <c r="U174" s="41">
        <v>3411.2184858261162</v>
      </c>
      <c r="V174" s="41">
        <v>319.49200144842081</v>
      </c>
      <c r="W174" s="41">
        <f t="shared" si="27"/>
        <v>3091.7264843776952</v>
      </c>
      <c r="X174" s="41">
        <v>15161.699000505698</v>
      </c>
      <c r="Y174" s="41">
        <v>4435.4306330544496</v>
      </c>
      <c r="Z174" s="41">
        <f t="shared" si="28"/>
        <v>10726.268367451248</v>
      </c>
      <c r="AA174" s="99">
        <v>16.975683594161499</v>
      </c>
      <c r="AB174" s="99">
        <v>21.496347005656464</v>
      </c>
      <c r="AC174" s="99">
        <v>20.379731952011475</v>
      </c>
    </row>
    <row r="175" spans="2:29">
      <c r="B175" s="57" t="s">
        <v>280</v>
      </c>
      <c r="C175" s="73">
        <f t="shared" si="29"/>
        <v>104687.95418712677</v>
      </c>
      <c r="D175" s="77">
        <f t="shared" si="30"/>
        <v>12632.070913301864</v>
      </c>
      <c r="E175" s="73">
        <f t="shared" si="31"/>
        <v>92055.883273824889</v>
      </c>
      <c r="F175" s="41">
        <v>50526.276339058124</v>
      </c>
      <c r="G175" s="41">
        <v>4728.7996299676315</v>
      </c>
      <c r="H175" s="41">
        <f t="shared" si="23"/>
        <v>45797.476709090493</v>
      </c>
      <c r="I175" s="41">
        <v>16254.276687900632</v>
      </c>
      <c r="J175" s="41">
        <v>1402.1400618277876</v>
      </c>
      <c r="K175" s="41">
        <f t="shared" si="24"/>
        <v>14852.136626072845</v>
      </c>
      <c r="L175" s="41">
        <v>9353.4483229115795</v>
      </c>
      <c r="M175" s="41">
        <v>332.7061380149924</v>
      </c>
      <c r="N175" s="41">
        <f t="shared" si="32"/>
        <v>9020.7421848965878</v>
      </c>
      <c r="O175" s="41">
        <v>5583.6235181380807</v>
      </c>
      <c r="P175" s="41">
        <v>183.88524997756002</v>
      </c>
      <c r="Q175" s="41">
        <f t="shared" si="25"/>
        <v>5399.7382681605204</v>
      </c>
      <c r="R175" s="41">
        <v>2790.8452794547375</v>
      </c>
      <c r="S175" s="41">
        <v>1674.3702774477833</v>
      </c>
      <c r="T175" s="41">
        <f t="shared" si="26"/>
        <v>1116.4750020069541</v>
      </c>
      <c r="U175" s="41">
        <v>4332.8596643636438</v>
      </c>
      <c r="V175" s="41">
        <v>339.97587421504284</v>
      </c>
      <c r="W175" s="41">
        <f t="shared" si="27"/>
        <v>3992.8837901486008</v>
      </c>
      <c r="X175" s="41">
        <v>15846.624375299976</v>
      </c>
      <c r="Y175" s="41">
        <v>3970.1936818510685</v>
      </c>
      <c r="Z175" s="41">
        <f t="shared" si="28"/>
        <v>11876.430693448907</v>
      </c>
      <c r="AA175" s="99">
        <v>18.060225220210103</v>
      </c>
      <c r="AB175" s="99">
        <v>20.916694616436082</v>
      </c>
      <c r="AC175" s="99">
        <v>20.420873603475858</v>
      </c>
    </row>
    <row r="176" spans="2:29">
      <c r="B176" s="57" t="s">
        <v>281</v>
      </c>
      <c r="C176" s="73">
        <f t="shared" si="29"/>
        <v>120549.39847460919</v>
      </c>
      <c r="D176" s="77">
        <f t="shared" si="30"/>
        <v>14157.15950462597</v>
      </c>
      <c r="E176" s="73">
        <f t="shared" si="31"/>
        <v>106392.23896998324</v>
      </c>
      <c r="F176" s="41">
        <v>59492.973539978484</v>
      </c>
      <c r="G176" s="41">
        <v>5295.8273521496667</v>
      </c>
      <c r="H176" s="41">
        <f t="shared" si="23"/>
        <v>54197.146187828817</v>
      </c>
      <c r="I176" s="41">
        <v>17987.412680355414</v>
      </c>
      <c r="J176" s="41">
        <v>1437.0045442959965</v>
      </c>
      <c r="K176" s="41">
        <f t="shared" si="24"/>
        <v>16550.408136059417</v>
      </c>
      <c r="L176" s="41">
        <v>10564.936031541478</v>
      </c>
      <c r="M176" s="41">
        <v>348.81660343294817</v>
      </c>
      <c r="N176" s="41">
        <f t="shared" si="32"/>
        <v>10216.11942810853</v>
      </c>
      <c r="O176" s="41">
        <v>6346.5152465412193</v>
      </c>
      <c r="P176" s="41">
        <v>193.01890699999001</v>
      </c>
      <c r="Q176" s="41">
        <f t="shared" si="25"/>
        <v>6153.4963395412296</v>
      </c>
      <c r="R176" s="41">
        <v>3025.663185605481</v>
      </c>
      <c r="S176" s="41">
        <v>1403.5538432513345</v>
      </c>
      <c r="T176" s="41">
        <f t="shared" si="26"/>
        <v>1622.1093423541465</v>
      </c>
      <c r="U176" s="41">
        <v>5469.8139967777788</v>
      </c>
      <c r="V176" s="41">
        <v>359.10397999999998</v>
      </c>
      <c r="W176" s="41">
        <f t="shared" si="27"/>
        <v>5110.7100167777789</v>
      </c>
      <c r="X176" s="41">
        <v>17662.083793809335</v>
      </c>
      <c r="Y176" s="41">
        <v>5119.8342744960355</v>
      </c>
      <c r="Z176" s="41">
        <f t="shared" si="28"/>
        <v>12542.2495193133</v>
      </c>
      <c r="AA176" s="99">
        <v>20.796559676012972</v>
      </c>
      <c r="AB176" s="99">
        <v>21.302032971212849</v>
      </c>
      <c r="AC176" s="99">
        <v>20.457984165045808</v>
      </c>
    </row>
    <row r="177" spans="2:29">
      <c r="B177" s="57" t="s">
        <v>282</v>
      </c>
      <c r="C177" s="73">
        <f t="shared" si="29"/>
        <v>120501.89621307519</v>
      </c>
      <c r="D177" s="77">
        <f t="shared" si="30"/>
        <v>13208.974237974489</v>
      </c>
      <c r="E177" s="73">
        <f t="shared" si="31"/>
        <v>107292.9219751007</v>
      </c>
      <c r="F177" s="41">
        <v>61682.914485818568</v>
      </c>
      <c r="G177" s="41">
        <v>5092.911000153812</v>
      </c>
      <c r="H177" s="41">
        <f t="shared" si="23"/>
        <v>56590.003485664754</v>
      </c>
      <c r="I177" s="41">
        <v>17442.178139015803</v>
      </c>
      <c r="J177" s="41">
        <v>1413.6569542527955</v>
      </c>
      <c r="K177" s="41">
        <f t="shared" si="24"/>
        <v>16028.521184763007</v>
      </c>
      <c r="L177" s="41">
        <v>9760.1648072543067</v>
      </c>
      <c r="M177" s="41">
        <v>336.30827267455646</v>
      </c>
      <c r="N177" s="41">
        <f t="shared" si="32"/>
        <v>9423.8565345797506</v>
      </c>
      <c r="O177" s="41">
        <v>6435.3841797240702</v>
      </c>
      <c r="P177" s="41">
        <v>180.19140999999999</v>
      </c>
      <c r="Q177" s="41">
        <f t="shared" si="25"/>
        <v>6255.1927697240699</v>
      </c>
      <c r="R177" s="41">
        <v>2480.3539537759334</v>
      </c>
      <c r="S177" s="41">
        <v>1411.8798135997915</v>
      </c>
      <c r="T177" s="41">
        <f t="shared" si="26"/>
        <v>1068.4741401761419</v>
      </c>
      <c r="U177" s="41">
        <v>5028.2230477777775</v>
      </c>
      <c r="V177" s="41">
        <v>377.02848919342438</v>
      </c>
      <c r="W177" s="41">
        <f t="shared" si="27"/>
        <v>4651.1945585843532</v>
      </c>
      <c r="X177" s="41">
        <v>17672.677599708724</v>
      </c>
      <c r="Y177" s="41">
        <v>4396.9982981001076</v>
      </c>
      <c r="Z177" s="41">
        <f t="shared" si="28"/>
        <v>13275.679301608616</v>
      </c>
      <c r="AA177" s="99">
        <v>20.788364831167311</v>
      </c>
      <c r="AB177" s="99">
        <v>20.61569048198843</v>
      </c>
      <c r="AC177" s="99">
        <v>20.491407958399794</v>
      </c>
    </row>
    <row r="178" spans="2:29">
      <c r="B178" s="57" t="s">
        <v>283</v>
      </c>
      <c r="C178" s="73">
        <f t="shared" si="29"/>
        <v>126438.06088016783</v>
      </c>
      <c r="D178" s="77">
        <f t="shared" si="30"/>
        <v>14453.663253217812</v>
      </c>
      <c r="E178" s="73">
        <f t="shared" si="31"/>
        <v>111984.39762695001</v>
      </c>
      <c r="F178" s="41">
        <v>64230.327071633321</v>
      </c>
      <c r="G178" s="41">
        <v>5593.3039305431748</v>
      </c>
      <c r="H178" s="41">
        <f t="shared" si="23"/>
        <v>58637.023141090147</v>
      </c>
      <c r="I178" s="41">
        <v>17758.945340167946</v>
      </c>
      <c r="J178" s="41">
        <v>1650.6850458580111</v>
      </c>
      <c r="K178" s="41">
        <f t="shared" si="24"/>
        <v>16108.260294309934</v>
      </c>
      <c r="L178" s="41">
        <v>11114.451633643341</v>
      </c>
      <c r="M178" s="41">
        <v>335.05923237659482</v>
      </c>
      <c r="N178" s="41">
        <f t="shared" si="32"/>
        <v>10779.392401266747</v>
      </c>
      <c r="O178" s="41">
        <v>6913.1692331666263</v>
      </c>
      <c r="P178" s="41">
        <v>182.02123001712002</v>
      </c>
      <c r="Q178" s="41">
        <f t="shared" si="25"/>
        <v>6731.1480031495066</v>
      </c>
      <c r="R178" s="41">
        <v>2259.9967492357105</v>
      </c>
      <c r="S178" s="41">
        <v>1612.0814871335099</v>
      </c>
      <c r="T178" s="41">
        <f t="shared" si="26"/>
        <v>647.91526210220059</v>
      </c>
      <c r="U178" s="41">
        <v>5729.8204208556617</v>
      </c>
      <c r="V178" s="41">
        <v>438.23731000000004</v>
      </c>
      <c r="W178" s="41">
        <f t="shared" si="27"/>
        <v>5291.5831108556613</v>
      </c>
      <c r="X178" s="41">
        <v>18431.350431465216</v>
      </c>
      <c r="Y178" s="41">
        <v>4642.2750172894021</v>
      </c>
      <c r="Z178" s="41">
        <f t="shared" si="28"/>
        <v>13789.075414175815</v>
      </c>
      <c r="AA178" s="99">
        <v>21.812441303617184</v>
      </c>
      <c r="AB178" s="99">
        <v>21.935575016607306</v>
      </c>
      <c r="AC178" s="99">
        <v>20.521505263231241</v>
      </c>
    </row>
    <row r="179" spans="2:29">
      <c r="B179" s="57" t="s">
        <v>284</v>
      </c>
      <c r="C179" s="73">
        <f t="shared" si="29"/>
        <v>126778.80895489256</v>
      </c>
      <c r="D179" s="77">
        <f t="shared" si="30"/>
        <v>14106.972278160063</v>
      </c>
      <c r="E179" s="73">
        <f t="shared" si="31"/>
        <v>112671.83667673251</v>
      </c>
      <c r="F179" s="41">
        <v>64525.530353582246</v>
      </c>
      <c r="G179" s="41">
        <v>5563.159058153572</v>
      </c>
      <c r="H179" s="41">
        <f t="shared" si="23"/>
        <v>58962.371295428675</v>
      </c>
      <c r="I179" s="41">
        <v>18394.562994804925</v>
      </c>
      <c r="J179" s="41">
        <v>1668.7798112792675</v>
      </c>
      <c r="K179" s="41">
        <f t="shared" si="24"/>
        <v>16725.783183525658</v>
      </c>
      <c r="L179" s="41">
        <v>10352.389190132759</v>
      </c>
      <c r="M179" s="41">
        <v>322.99526796354695</v>
      </c>
      <c r="N179" s="41">
        <f t="shared" si="32"/>
        <v>10029.393922169213</v>
      </c>
      <c r="O179" s="41">
        <v>6738.7236561977852</v>
      </c>
      <c r="P179" s="41">
        <v>178.86782025049999</v>
      </c>
      <c r="Q179" s="41">
        <f t="shared" si="25"/>
        <v>6559.8558359472854</v>
      </c>
      <c r="R179" s="41">
        <v>2115.5858294998052</v>
      </c>
      <c r="S179" s="41">
        <v>1478.3836723362349</v>
      </c>
      <c r="T179" s="41">
        <f t="shared" si="26"/>
        <v>637.20215716357029</v>
      </c>
      <c r="U179" s="41">
        <v>5819.9235116865912</v>
      </c>
      <c r="V179" s="41">
        <v>499.64269225261995</v>
      </c>
      <c r="W179" s="41">
        <f t="shared" si="27"/>
        <v>5320.2808194339714</v>
      </c>
      <c r="X179" s="41">
        <v>18832.093418988457</v>
      </c>
      <c r="Y179" s="41">
        <v>4395.1439559243208</v>
      </c>
      <c r="Z179" s="41">
        <f t="shared" si="28"/>
        <v>14436.949463064137</v>
      </c>
      <c r="AA179" s="99">
        <v>21.87122540175594</v>
      </c>
      <c r="AB179" s="99">
        <v>21.770480217712468</v>
      </c>
      <c r="AC179" s="99">
        <v>20.548603707852113</v>
      </c>
    </row>
    <row r="180" spans="2:29">
      <c r="B180" s="57" t="s">
        <v>285</v>
      </c>
      <c r="C180" s="73">
        <f t="shared" si="29"/>
        <v>136931.88712772005</v>
      </c>
      <c r="D180" s="77">
        <f t="shared" si="30"/>
        <v>15176.678168830307</v>
      </c>
      <c r="E180" s="73">
        <f t="shared" si="31"/>
        <v>121755.20895888974</v>
      </c>
      <c r="F180" s="41">
        <v>72636.709955506638</v>
      </c>
      <c r="G180" s="41">
        <v>5977.7013526133342</v>
      </c>
      <c r="H180" s="41">
        <f t="shared" si="23"/>
        <v>66659.0086028933</v>
      </c>
      <c r="I180" s="41">
        <v>18617.493745368189</v>
      </c>
      <c r="J180" s="41">
        <v>1860.7760959297614</v>
      </c>
      <c r="K180" s="41">
        <f t="shared" si="24"/>
        <v>16756.717649438426</v>
      </c>
      <c r="L180" s="41">
        <v>10574.667098608903</v>
      </c>
      <c r="M180" s="41">
        <v>322.52686288617713</v>
      </c>
      <c r="N180" s="41">
        <f t="shared" si="32"/>
        <v>10252.140235722725</v>
      </c>
      <c r="O180" s="41">
        <v>7267.5874255827666</v>
      </c>
      <c r="P180" s="41">
        <v>212.56430145460999</v>
      </c>
      <c r="Q180" s="41">
        <f t="shared" si="25"/>
        <v>7055.0231241281563</v>
      </c>
      <c r="R180" s="41">
        <v>2269.7477341937069</v>
      </c>
      <c r="S180" s="41">
        <v>1658.3148676632488</v>
      </c>
      <c r="T180" s="41">
        <f t="shared" si="26"/>
        <v>611.43286653045811</v>
      </c>
      <c r="U180" s="41">
        <v>5134.1971076264244</v>
      </c>
      <c r="V180" s="41">
        <v>521.54775550027136</v>
      </c>
      <c r="W180" s="41">
        <f t="shared" si="27"/>
        <v>4612.6493521261527</v>
      </c>
      <c r="X180" s="41">
        <v>20431.484060833423</v>
      </c>
      <c r="Y180" s="41">
        <v>4623.2469327829058</v>
      </c>
      <c r="Z180" s="41">
        <f t="shared" si="28"/>
        <v>15808.237128050518</v>
      </c>
      <c r="AA180" s="99">
        <v>23.622782014963803</v>
      </c>
      <c r="AB180" s="99">
        <v>21.863087155332849</v>
      </c>
      <c r="AC180" s="99">
        <v>20.573085194733363</v>
      </c>
    </row>
    <row r="181" spans="2:29">
      <c r="B181" s="57" t="s">
        <v>286</v>
      </c>
      <c r="C181" s="73">
        <f t="shared" si="29"/>
        <v>130112.83092893995</v>
      </c>
      <c r="D181" s="77">
        <f t="shared" si="30"/>
        <v>14554.907088863874</v>
      </c>
      <c r="E181" s="73">
        <f t="shared" si="31"/>
        <v>115557.9238400761</v>
      </c>
      <c r="F181" s="41">
        <v>67653.925440305567</v>
      </c>
      <c r="G181" s="41">
        <v>5938.5246755982434</v>
      </c>
      <c r="H181" s="41">
        <f t="shared" si="23"/>
        <v>61715.400764707323</v>
      </c>
      <c r="I181" s="41">
        <v>17012.100617327284</v>
      </c>
      <c r="J181" s="41">
        <v>1565.6859846514321</v>
      </c>
      <c r="K181" s="41">
        <f t="shared" si="24"/>
        <v>15446.414632675851</v>
      </c>
      <c r="L181" s="41">
        <v>10768.145338501381</v>
      </c>
      <c r="M181" s="41">
        <v>235.23414477973316</v>
      </c>
      <c r="N181" s="41">
        <f t="shared" si="32"/>
        <v>10532.911193721648</v>
      </c>
      <c r="O181" s="41">
        <v>7124.706497018522</v>
      </c>
      <c r="P181" s="41">
        <v>235.81955632018</v>
      </c>
      <c r="Q181" s="41">
        <f t="shared" si="25"/>
        <v>6888.8869406983422</v>
      </c>
      <c r="R181" s="41">
        <v>2298.4579233291615</v>
      </c>
      <c r="S181" s="41">
        <v>1678.1688819941207</v>
      </c>
      <c r="T181" s="41">
        <f t="shared" si="26"/>
        <v>620.28904133504079</v>
      </c>
      <c r="U181" s="41">
        <v>5231.569693239353</v>
      </c>
      <c r="V181" s="41">
        <v>502.60483580238582</v>
      </c>
      <c r="W181" s="41">
        <f t="shared" si="27"/>
        <v>4728.9648574369676</v>
      </c>
      <c r="X181" s="41">
        <v>20023.925419218704</v>
      </c>
      <c r="Y181" s="41">
        <v>4398.8690097177814</v>
      </c>
      <c r="Z181" s="41">
        <f t="shared" si="28"/>
        <v>15625.056409500921</v>
      </c>
      <c r="AA181" s="99">
        <v>22.446393654951486</v>
      </c>
      <c r="AB181" s="99">
        <v>21.434064626555418</v>
      </c>
      <c r="AC181" s="99">
        <v>20.595372884348041</v>
      </c>
    </row>
    <row r="182" spans="2:29">
      <c r="B182" s="57" t="s">
        <v>287</v>
      </c>
      <c r="C182" s="73">
        <f t="shared" si="29"/>
        <v>132092.75166577322</v>
      </c>
      <c r="D182" s="77">
        <f t="shared" si="30"/>
        <v>14862.407024458182</v>
      </c>
      <c r="E182" s="73">
        <f t="shared" si="31"/>
        <v>117230.34464131502</v>
      </c>
      <c r="F182" s="41">
        <v>66771.974362588342</v>
      </c>
      <c r="G182" s="41">
        <v>6575.5372696861505</v>
      </c>
      <c r="H182" s="41">
        <f t="shared" si="23"/>
        <v>60196.43709290219</v>
      </c>
      <c r="I182" s="41">
        <v>17841.333736922712</v>
      </c>
      <c r="J182" s="41">
        <v>1334.4372902639066</v>
      </c>
      <c r="K182" s="41">
        <f t="shared" si="24"/>
        <v>16506.896446658804</v>
      </c>
      <c r="L182" s="41">
        <v>10100.971687947844</v>
      </c>
      <c r="M182" s="41">
        <v>321.89864697933996</v>
      </c>
      <c r="N182" s="41">
        <f t="shared" si="32"/>
        <v>9779.0730409685038</v>
      </c>
      <c r="O182" s="41">
        <v>7396.2254531235894</v>
      </c>
      <c r="P182" s="41">
        <v>198.13438239701</v>
      </c>
      <c r="Q182" s="41">
        <f t="shared" si="25"/>
        <v>7198.0910707265793</v>
      </c>
      <c r="R182" s="41">
        <v>2615.2462010303166</v>
      </c>
      <c r="S182" s="41">
        <v>1352.7798571431176</v>
      </c>
      <c r="T182" s="41">
        <f t="shared" si="26"/>
        <v>1262.4663438871989</v>
      </c>
      <c r="U182" s="41">
        <v>6014.6728401173041</v>
      </c>
      <c r="V182" s="41">
        <v>531.34568360315518</v>
      </c>
      <c r="W182" s="41">
        <f t="shared" si="27"/>
        <v>5483.3271565141486</v>
      </c>
      <c r="X182" s="41">
        <v>21352.327384043117</v>
      </c>
      <c r="Y182" s="41">
        <v>4548.2738943855038</v>
      </c>
      <c r="Z182" s="41">
        <f t="shared" si="28"/>
        <v>16804.053489657614</v>
      </c>
      <c r="AA182" s="99">
        <v>22.78795935563809</v>
      </c>
      <c r="AB182" s="99">
        <v>21.548340990811433</v>
      </c>
      <c r="AC182" s="99">
        <v>20.615935740663403</v>
      </c>
    </row>
    <row r="183" spans="2:29">
      <c r="B183" s="57" t="s">
        <v>288</v>
      </c>
      <c r="C183" s="73">
        <f t="shared" si="29"/>
        <v>123896.49235278397</v>
      </c>
      <c r="D183" s="77">
        <f t="shared" si="30"/>
        <v>17020.222416383967</v>
      </c>
      <c r="E183" s="73">
        <f t="shared" si="31"/>
        <v>106876.2699364</v>
      </c>
      <c r="F183" s="41">
        <v>62226.095674842771</v>
      </c>
      <c r="G183" s="41">
        <v>7640.4455807968325</v>
      </c>
      <c r="H183" s="41">
        <f t="shared" si="23"/>
        <v>54585.650094045937</v>
      </c>
      <c r="I183" s="41">
        <v>15879.695300416988</v>
      </c>
      <c r="J183" s="41">
        <v>1722.3384619913061</v>
      </c>
      <c r="K183" s="41">
        <f t="shared" si="24"/>
        <v>14157.356838425681</v>
      </c>
      <c r="L183" s="41">
        <v>9534.5649760845954</v>
      </c>
      <c r="M183" s="41">
        <v>330.77472897713949</v>
      </c>
      <c r="N183" s="41">
        <f t="shared" si="32"/>
        <v>9203.7902471074558</v>
      </c>
      <c r="O183" s="41">
        <v>7261.0970875245484</v>
      </c>
      <c r="P183" s="41">
        <v>239.24472</v>
      </c>
      <c r="Q183" s="41">
        <f t="shared" si="25"/>
        <v>7021.8523675245488</v>
      </c>
      <c r="R183" s="41">
        <v>2334.0491754613363</v>
      </c>
      <c r="S183" s="41">
        <v>1464.1614847816152</v>
      </c>
      <c r="T183" s="41">
        <f t="shared" si="26"/>
        <v>869.88769067972112</v>
      </c>
      <c r="U183" s="41">
        <v>5775.0087293141105</v>
      </c>
      <c r="V183" s="41">
        <v>467.19784026920667</v>
      </c>
      <c r="W183" s="41">
        <f t="shared" si="27"/>
        <v>5307.8108890449039</v>
      </c>
      <c r="X183" s="41">
        <v>20885.981409139615</v>
      </c>
      <c r="Y183" s="41">
        <v>5156.0595995678668</v>
      </c>
      <c r="Z183" s="41">
        <f t="shared" si="28"/>
        <v>15729.921809571748</v>
      </c>
      <c r="AA183" s="99">
        <v>21.373983026601827</v>
      </c>
      <c r="AB183" s="99">
        <v>20.495056216782039</v>
      </c>
      <c r="AC183" s="99">
        <v>20.635258049254624</v>
      </c>
    </row>
    <row r="184" spans="2:29">
      <c r="B184" s="57" t="s">
        <v>289</v>
      </c>
      <c r="C184" s="73">
        <f t="shared" si="29"/>
        <v>104287.76522409861</v>
      </c>
      <c r="D184" s="77">
        <f t="shared" si="30"/>
        <v>15741.314018233106</v>
      </c>
      <c r="E184" s="73">
        <f t="shared" si="31"/>
        <v>88546.451205865509</v>
      </c>
      <c r="F184" s="41">
        <v>45827.607728162555</v>
      </c>
      <c r="G184" s="41">
        <v>6823.6890746804074</v>
      </c>
      <c r="H184" s="41">
        <f t="shared" si="23"/>
        <v>39003.918653482149</v>
      </c>
      <c r="I184" s="41">
        <v>14858.992370523145</v>
      </c>
      <c r="J184" s="41">
        <v>1413.5592154591959</v>
      </c>
      <c r="K184" s="41">
        <f t="shared" si="24"/>
        <v>13445.433155063949</v>
      </c>
      <c r="L184" s="41">
        <v>8923.7801923029983</v>
      </c>
      <c r="M184" s="41">
        <v>268.03271054689463</v>
      </c>
      <c r="N184" s="41">
        <f t="shared" si="32"/>
        <v>8655.7474817561033</v>
      </c>
      <c r="O184" s="41">
        <v>6956.6268519060905</v>
      </c>
      <c r="P184" s="41">
        <v>221.08053575442545</v>
      </c>
      <c r="Q184" s="41">
        <f t="shared" si="25"/>
        <v>6735.5463161516655</v>
      </c>
      <c r="R184" s="41">
        <v>2270.6160948109959</v>
      </c>
      <c r="S184" s="41">
        <v>1621.9857539599461</v>
      </c>
      <c r="T184" s="41">
        <f t="shared" si="26"/>
        <v>648.63034085104982</v>
      </c>
      <c r="U184" s="41">
        <v>5770.8556233747377</v>
      </c>
      <c r="V184" s="41">
        <v>464.56681189225918</v>
      </c>
      <c r="W184" s="41">
        <f t="shared" si="27"/>
        <v>5306.2888114824782</v>
      </c>
      <c r="X184" s="41">
        <v>19679.286363018087</v>
      </c>
      <c r="Y184" s="41">
        <v>4928.3999159399773</v>
      </c>
      <c r="Z184" s="41">
        <f t="shared" si="28"/>
        <v>14750.88644707811</v>
      </c>
      <c r="AA184" s="99">
        <v>17.991186686989632</v>
      </c>
      <c r="AB184" s="99">
        <v>18.664003818267172</v>
      </c>
      <c r="AC184" s="99">
        <v>20.653845696353297</v>
      </c>
    </row>
    <row r="185" spans="2:29">
      <c r="B185" s="57" t="s">
        <v>290</v>
      </c>
      <c r="C185" s="73">
        <f t="shared" si="29"/>
        <v>116075.12141620304</v>
      </c>
      <c r="D185" s="77">
        <f t="shared" si="30"/>
        <v>20211.517836135466</v>
      </c>
      <c r="E185" s="73">
        <f t="shared" si="31"/>
        <v>95863.603580067575</v>
      </c>
      <c r="F185" s="41">
        <v>46928.674995958921</v>
      </c>
      <c r="G185" s="41">
        <v>9499.5619252063188</v>
      </c>
      <c r="H185" s="41">
        <f t="shared" si="23"/>
        <v>37429.113070752603</v>
      </c>
      <c r="I185" s="41">
        <v>17945.018570387427</v>
      </c>
      <c r="J185" s="41">
        <v>1747.188883472525</v>
      </c>
      <c r="K185" s="41">
        <f t="shared" si="24"/>
        <v>16197.829686914902</v>
      </c>
      <c r="L185" s="41">
        <v>11205.164964677138</v>
      </c>
      <c r="M185" s="41">
        <v>285.87351559209384</v>
      </c>
      <c r="N185" s="41">
        <f t="shared" si="32"/>
        <v>10919.291449085045</v>
      </c>
      <c r="O185" s="41">
        <v>8612.767871647231</v>
      </c>
      <c r="P185" s="41">
        <v>249.93712000000002</v>
      </c>
      <c r="Q185" s="41">
        <f t="shared" si="25"/>
        <v>8362.8307516472305</v>
      </c>
      <c r="R185" s="41">
        <v>2679.9048673448965</v>
      </c>
      <c r="S185" s="41">
        <v>2409.9062077393173</v>
      </c>
      <c r="T185" s="41">
        <f t="shared" si="26"/>
        <v>269.99865960557918</v>
      </c>
      <c r="U185" s="41">
        <v>6618.7725236079568</v>
      </c>
      <c r="V185" s="41">
        <v>533.98834065204062</v>
      </c>
      <c r="W185" s="41">
        <f t="shared" si="27"/>
        <v>6084.7841829559165</v>
      </c>
      <c r="X185" s="41">
        <v>22084.817622579463</v>
      </c>
      <c r="Y185" s="41">
        <v>5485.0618434731714</v>
      </c>
      <c r="Z185" s="41">
        <f t="shared" si="28"/>
        <v>16599.755779106294</v>
      </c>
      <c r="AA185" s="99">
        <v>20.02468050424126</v>
      </c>
      <c r="AB185" s="99">
        <v>17.140868740845139</v>
      </c>
      <c r="AC185" s="99">
        <v>20.672153791405542</v>
      </c>
    </row>
  </sheetData>
  <mergeCells count="10">
    <mergeCell ref="R4:T4"/>
    <mergeCell ref="U4:W4"/>
    <mergeCell ref="X4:Z4"/>
    <mergeCell ref="AA4:AC4"/>
    <mergeCell ref="B2:H2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pane xSplit="2" ySplit="4" topLeftCell="C5" activePane="bottomRight" state="frozen"/>
      <selection activeCell="E26" sqref="E26:E27"/>
      <selection pane="topRight" activeCell="E26" sqref="E26:E27"/>
      <selection pane="bottomLeft" activeCell="E26" sqref="E26:E27"/>
      <selection pane="bottomRight" activeCell="N28" sqref="M27:N28"/>
    </sheetView>
  </sheetViews>
  <sheetFormatPr defaultRowHeight="15"/>
  <cols>
    <col min="1" max="2" width="10.85546875" style="14" customWidth="1"/>
    <col min="3" max="3" width="12.5703125" style="14" bestFit="1" customWidth="1"/>
    <col min="4" max="4" width="13.140625" style="14" customWidth="1"/>
    <col min="5" max="5" width="16" style="14" bestFit="1" customWidth="1"/>
    <col min="6" max="6" width="11.7109375" style="14" customWidth="1"/>
    <col min="7" max="7" width="10.7109375" style="14" customWidth="1"/>
    <col min="8" max="8" width="16.42578125" style="14" customWidth="1"/>
    <col min="9" max="255" width="9.140625" style="14"/>
    <col min="256" max="256" width="11.42578125" style="14" customWidth="1"/>
    <col min="257" max="258" width="10.85546875" style="14" customWidth="1"/>
    <col min="259" max="259" width="11.140625" style="14" bestFit="1" customWidth="1"/>
    <col min="260" max="260" width="16" style="14" bestFit="1" customWidth="1"/>
    <col min="261" max="261" width="12.140625" style="14" bestFit="1" customWidth="1"/>
    <col min="262" max="262" width="9.85546875" style="14" bestFit="1" customWidth="1"/>
    <col min="263" max="263" width="10.7109375" style="14" customWidth="1"/>
    <col min="264" max="511" width="9.140625" style="14"/>
    <col min="512" max="512" width="11.42578125" style="14" customWidth="1"/>
    <col min="513" max="514" width="10.85546875" style="14" customWidth="1"/>
    <col min="515" max="515" width="11.140625" style="14" bestFit="1" customWidth="1"/>
    <col min="516" max="516" width="16" style="14" bestFit="1" customWidth="1"/>
    <col min="517" max="517" width="12.140625" style="14" bestFit="1" customWidth="1"/>
    <col min="518" max="518" width="9.85546875" style="14" bestFit="1" customWidth="1"/>
    <col min="519" max="519" width="10.7109375" style="14" customWidth="1"/>
    <col min="520" max="767" width="9.140625" style="14"/>
    <col min="768" max="768" width="11.42578125" style="14" customWidth="1"/>
    <col min="769" max="770" width="10.85546875" style="14" customWidth="1"/>
    <col min="771" max="771" width="11.140625" style="14" bestFit="1" customWidth="1"/>
    <col min="772" max="772" width="16" style="14" bestFit="1" customWidth="1"/>
    <col min="773" max="773" width="12.140625" style="14" bestFit="1" customWidth="1"/>
    <col min="774" max="774" width="9.85546875" style="14" bestFit="1" customWidth="1"/>
    <col min="775" max="775" width="10.7109375" style="14" customWidth="1"/>
    <col min="776" max="1023" width="9.140625" style="14"/>
    <col min="1024" max="1024" width="11.42578125" style="14" customWidth="1"/>
    <col min="1025" max="1026" width="10.85546875" style="14" customWidth="1"/>
    <col min="1027" max="1027" width="11.140625" style="14" bestFit="1" customWidth="1"/>
    <col min="1028" max="1028" width="16" style="14" bestFit="1" customWidth="1"/>
    <col min="1029" max="1029" width="12.140625" style="14" bestFit="1" customWidth="1"/>
    <col min="1030" max="1030" width="9.85546875" style="14" bestFit="1" customWidth="1"/>
    <col min="1031" max="1031" width="10.7109375" style="14" customWidth="1"/>
    <col min="1032" max="1279" width="9.140625" style="14"/>
    <col min="1280" max="1280" width="11.42578125" style="14" customWidth="1"/>
    <col min="1281" max="1282" width="10.85546875" style="14" customWidth="1"/>
    <col min="1283" max="1283" width="11.140625" style="14" bestFit="1" customWidth="1"/>
    <col min="1284" max="1284" width="16" style="14" bestFit="1" customWidth="1"/>
    <col min="1285" max="1285" width="12.140625" style="14" bestFit="1" customWidth="1"/>
    <col min="1286" max="1286" width="9.85546875" style="14" bestFit="1" customWidth="1"/>
    <col min="1287" max="1287" width="10.7109375" style="14" customWidth="1"/>
    <col min="1288" max="1535" width="9.140625" style="14"/>
    <col min="1536" max="1536" width="11.42578125" style="14" customWidth="1"/>
    <col min="1537" max="1538" width="10.85546875" style="14" customWidth="1"/>
    <col min="1539" max="1539" width="11.140625" style="14" bestFit="1" customWidth="1"/>
    <col min="1540" max="1540" width="16" style="14" bestFit="1" customWidth="1"/>
    <col min="1541" max="1541" width="12.140625" style="14" bestFit="1" customWidth="1"/>
    <col min="1542" max="1542" width="9.85546875" style="14" bestFit="1" customWidth="1"/>
    <col min="1543" max="1543" width="10.7109375" style="14" customWidth="1"/>
    <col min="1544" max="1791" width="9.140625" style="14"/>
    <col min="1792" max="1792" width="11.42578125" style="14" customWidth="1"/>
    <col min="1793" max="1794" width="10.85546875" style="14" customWidth="1"/>
    <col min="1795" max="1795" width="11.140625" style="14" bestFit="1" customWidth="1"/>
    <col min="1796" max="1796" width="16" style="14" bestFit="1" customWidth="1"/>
    <col min="1797" max="1797" width="12.140625" style="14" bestFit="1" customWidth="1"/>
    <col min="1798" max="1798" width="9.85546875" style="14" bestFit="1" customWidth="1"/>
    <col min="1799" max="1799" width="10.7109375" style="14" customWidth="1"/>
    <col min="1800" max="2047" width="9.140625" style="14"/>
    <col min="2048" max="2048" width="11.42578125" style="14" customWidth="1"/>
    <col min="2049" max="2050" width="10.85546875" style="14" customWidth="1"/>
    <col min="2051" max="2051" width="11.140625" style="14" bestFit="1" customWidth="1"/>
    <col min="2052" max="2052" width="16" style="14" bestFit="1" customWidth="1"/>
    <col min="2053" max="2053" width="12.140625" style="14" bestFit="1" customWidth="1"/>
    <col min="2054" max="2054" width="9.85546875" style="14" bestFit="1" customWidth="1"/>
    <col min="2055" max="2055" width="10.7109375" style="14" customWidth="1"/>
    <col min="2056" max="2303" width="9.140625" style="14"/>
    <col min="2304" max="2304" width="11.42578125" style="14" customWidth="1"/>
    <col min="2305" max="2306" width="10.85546875" style="14" customWidth="1"/>
    <col min="2307" max="2307" width="11.140625" style="14" bestFit="1" customWidth="1"/>
    <col min="2308" max="2308" width="16" style="14" bestFit="1" customWidth="1"/>
    <col min="2309" max="2309" width="12.140625" style="14" bestFit="1" customWidth="1"/>
    <col min="2310" max="2310" width="9.85546875" style="14" bestFit="1" customWidth="1"/>
    <col min="2311" max="2311" width="10.7109375" style="14" customWidth="1"/>
    <col min="2312" max="2559" width="9.140625" style="14"/>
    <col min="2560" max="2560" width="11.42578125" style="14" customWidth="1"/>
    <col min="2561" max="2562" width="10.85546875" style="14" customWidth="1"/>
    <col min="2563" max="2563" width="11.140625" style="14" bestFit="1" customWidth="1"/>
    <col min="2564" max="2564" width="16" style="14" bestFit="1" customWidth="1"/>
    <col min="2565" max="2565" width="12.140625" style="14" bestFit="1" customWidth="1"/>
    <col min="2566" max="2566" width="9.85546875" style="14" bestFit="1" customWidth="1"/>
    <col min="2567" max="2567" width="10.7109375" style="14" customWidth="1"/>
    <col min="2568" max="2815" width="9.140625" style="14"/>
    <col min="2816" max="2816" width="11.42578125" style="14" customWidth="1"/>
    <col min="2817" max="2818" width="10.85546875" style="14" customWidth="1"/>
    <col min="2819" max="2819" width="11.140625" style="14" bestFit="1" customWidth="1"/>
    <col min="2820" max="2820" width="16" style="14" bestFit="1" customWidth="1"/>
    <col min="2821" max="2821" width="12.140625" style="14" bestFit="1" customWidth="1"/>
    <col min="2822" max="2822" width="9.85546875" style="14" bestFit="1" customWidth="1"/>
    <col min="2823" max="2823" width="10.7109375" style="14" customWidth="1"/>
    <col min="2824" max="3071" width="9.140625" style="14"/>
    <col min="3072" max="3072" width="11.42578125" style="14" customWidth="1"/>
    <col min="3073" max="3074" width="10.85546875" style="14" customWidth="1"/>
    <col min="3075" max="3075" width="11.140625" style="14" bestFit="1" customWidth="1"/>
    <col min="3076" max="3076" width="16" style="14" bestFit="1" customWidth="1"/>
    <col min="3077" max="3077" width="12.140625" style="14" bestFit="1" customWidth="1"/>
    <col min="3078" max="3078" width="9.85546875" style="14" bestFit="1" customWidth="1"/>
    <col min="3079" max="3079" width="10.7109375" style="14" customWidth="1"/>
    <col min="3080" max="3327" width="9.140625" style="14"/>
    <col min="3328" max="3328" width="11.42578125" style="14" customWidth="1"/>
    <col min="3329" max="3330" width="10.85546875" style="14" customWidth="1"/>
    <col min="3331" max="3331" width="11.140625" style="14" bestFit="1" customWidth="1"/>
    <col min="3332" max="3332" width="16" style="14" bestFit="1" customWidth="1"/>
    <col min="3333" max="3333" width="12.140625" style="14" bestFit="1" customWidth="1"/>
    <col min="3334" max="3334" width="9.85546875" style="14" bestFit="1" customWidth="1"/>
    <col min="3335" max="3335" width="10.7109375" style="14" customWidth="1"/>
    <col min="3336" max="3583" width="9.140625" style="14"/>
    <col min="3584" max="3584" width="11.42578125" style="14" customWidth="1"/>
    <col min="3585" max="3586" width="10.85546875" style="14" customWidth="1"/>
    <col min="3587" max="3587" width="11.140625" style="14" bestFit="1" customWidth="1"/>
    <col min="3588" max="3588" width="16" style="14" bestFit="1" customWidth="1"/>
    <col min="3589" max="3589" width="12.140625" style="14" bestFit="1" customWidth="1"/>
    <col min="3590" max="3590" width="9.85546875" style="14" bestFit="1" customWidth="1"/>
    <col min="3591" max="3591" width="10.7109375" style="14" customWidth="1"/>
    <col min="3592" max="3839" width="9.140625" style="14"/>
    <col min="3840" max="3840" width="11.42578125" style="14" customWidth="1"/>
    <col min="3841" max="3842" width="10.85546875" style="14" customWidth="1"/>
    <col min="3843" max="3843" width="11.140625" style="14" bestFit="1" customWidth="1"/>
    <col min="3844" max="3844" width="16" style="14" bestFit="1" customWidth="1"/>
    <col min="3845" max="3845" width="12.140625" style="14" bestFit="1" customWidth="1"/>
    <col min="3846" max="3846" width="9.85546875" style="14" bestFit="1" customWidth="1"/>
    <col min="3847" max="3847" width="10.7109375" style="14" customWidth="1"/>
    <col min="3848" max="4095" width="9.140625" style="14"/>
    <col min="4096" max="4096" width="11.42578125" style="14" customWidth="1"/>
    <col min="4097" max="4098" width="10.85546875" style="14" customWidth="1"/>
    <col min="4099" max="4099" width="11.140625" style="14" bestFit="1" customWidth="1"/>
    <col min="4100" max="4100" width="16" style="14" bestFit="1" customWidth="1"/>
    <col min="4101" max="4101" width="12.140625" style="14" bestFit="1" customWidth="1"/>
    <col min="4102" max="4102" width="9.85546875" style="14" bestFit="1" customWidth="1"/>
    <col min="4103" max="4103" width="10.7109375" style="14" customWidth="1"/>
    <col min="4104" max="4351" width="9.140625" style="14"/>
    <col min="4352" max="4352" width="11.42578125" style="14" customWidth="1"/>
    <col min="4353" max="4354" width="10.85546875" style="14" customWidth="1"/>
    <col min="4355" max="4355" width="11.140625" style="14" bestFit="1" customWidth="1"/>
    <col min="4356" max="4356" width="16" style="14" bestFit="1" customWidth="1"/>
    <col min="4357" max="4357" width="12.140625" style="14" bestFit="1" customWidth="1"/>
    <col min="4358" max="4358" width="9.85546875" style="14" bestFit="1" customWidth="1"/>
    <col min="4359" max="4359" width="10.7109375" style="14" customWidth="1"/>
    <col min="4360" max="4607" width="9.140625" style="14"/>
    <col min="4608" max="4608" width="11.42578125" style="14" customWidth="1"/>
    <col min="4609" max="4610" width="10.85546875" style="14" customWidth="1"/>
    <col min="4611" max="4611" width="11.140625" style="14" bestFit="1" customWidth="1"/>
    <col min="4612" max="4612" width="16" style="14" bestFit="1" customWidth="1"/>
    <col min="4613" max="4613" width="12.140625" style="14" bestFit="1" customWidth="1"/>
    <col min="4614" max="4614" width="9.85546875" style="14" bestFit="1" customWidth="1"/>
    <col min="4615" max="4615" width="10.7109375" style="14" customWidth="1"/>
    <col min="4616" max="4863" width="9.140625" style="14"/>
    <col min="4864" max="4864" width="11.42578125" style="14" customWidth="1"/>
    <col min="4865" max="4866" width="10.85546875" style="14" customWidth="1"/>
    <col min="4867" max="4867" width="11.140625" style="14" bestFit="1" customWidth="1"/>
    <col min="4868" max="4868" width="16" style="14" bestFit="1" customWidth="1"/>
    <col min="4869" max="4869" width="12.140625" style="14" bestFit="1" customWidth="1"/>
    <col min="4870" max="4870" width="9.85546875" style="14" bestFit="1" customWidth="1"/>
    <col min="4871" max="4871" width="10.7109375" style="14" customWidth="1"/>
    <col min="4872" max="5119" width="9.140625" style="14"/>
    <col min="5120" max="5120" width="11.42578125" style="14" customWidth="1"/>
    <col min="5121" max="5122" width="10.85546875" style="14" customWidth="1"/>
    <col min="5123" max="5123" width="11.140625" style="14" bestFit="1" customWidth="1"/>
    <col min="5124" max="5124" width="16" style="14" bestFit="1" customWidth="1"/>
    <col min="5125" max="5125" width="12.140625" style="14" bestFit="1" customWidth="1"/>
    <col min="5126" max="5126" width="9.85546875" style="14" bestFit="1" customWidth="1"/>
    <col min="5127" max="5127" width="10.7109375" style="14" customWidth="1"/>
    <col min="5128" max="5375" width="9.140625" style="14"/>
    <col min="5376" max="5376" width="11.42578125" style="14" customWidth="1"/>
    <col min="5377" max="5378" width="10.85546875" style="14" customWidth="1"/>
    <col min="5379" max="5379" width="11.140625" style="14" bestFit="1" customWidth="1"/>
    <col min="5380" max="5380" width="16" style="14" bestFit="1" customWidth="1"/>
    <col min="5381" max="5381" width="12.140625" style="14" bestFit="1" customWidth="1"/>
    <col min="5382" max="5382" width="9.85546875" style="14" bestFit="1" customWidth="1"/>
    <col min="5383" max="5383" width="10.7109375" style="14" customWidth="1"/>
    <col min="5384" max="5631" width="9.140625" style="14"/>
    <col min="5632" max="5632" width="11.42578125" style="14" customWidth="1"/>
    <col min="5633" max="5634" width="10.85546875" style="14" customWidth="1"/>
    <col min="5635" max="5635" width="11.140625" style="14" bestFit="1" customWidth="1"/>
    <col min="5636" max="5636" width="16" style="14" bestFit="1" customWidth="1"/>
    <col min="5637" max="5637" width="12.140625" style="14" bestFit="1" customWidth="1"/>
    <col min="5638" max="5638" width="9.85546875" style="14" bestFit="1" customWidth="1"/>
    <col min="5639" max="5639" width="10.7109375" style="14" customWidth="1"/>
    <col min="5640" max="5887" width="9.140625" style="14"/>
    <col min="5888" max="5888" width="11.42578125" style="14" customWidth="1"/>
    <col min="5889" max="5890" width="10.85546875" style="14" customWidth="1"/>
    <col min="5891" max="5891" width="11.140625" style="14" bestFit="1" customWidth="1"/>
    <col min="5892" max="5892" width="16" style="14" bestFit="1" customWidth="1"/>
    <col min="5893" max="5893" width="12.140625" style="14" bestFit="1" customWidth="1"/>
    <col min="5894" max="5894" width="9.85546875" style="14" bestFit="1" customWidth="1"/>
    <col min="5895" max="5895" width="10.7109375" style="14" customWidth="1"/>
    <col min="5896" max="6143" width="9.140625" style="14"/>
    <col min="6144" max="6144" width="11.42578125" style="14" customWidth="1"/>
    <col min="6145" max="6146" width="10.85546875" style="14" customWidth="1"/>
    <col min="6147" max="6147" width="11.140625" style="14" bestFit="1" customWidth="1"/>
    <col min="6148" max="6148" width="16" style="14" bestFit="1" customWidth="1"/>
    <col min="6149" max="6149" width="12.140625" style="14" bestFit="1" customWidth="1"/>
    <col min="6150" max="6150" width="9.85546875" style="14" bestFit="1" customWidth="1"/>
    <col min="6151" max="6151" width="10.7109375" style="14" customWidth="1"/>
    <col min="6152" max="6399" width="9.140625" style="14"/>
    <col min="6400" max="6400" width="11.42578125" style="14" customWidth="1"/>
    <col min="6401" max="6402" width="10.85546875" style="14" customWidth="1"/>
    <col min="6403" max="6403" width="11.140625" style="14" bestFit="1" customWidth="1"/>
    <col min="6404" max="6404" width="16" style="14" bestFit="1" customWidth="1"/>
    <col min="6405" max="6405" width="12.140625" style="14" bestFit="1" customWidth="1"/>
    <col min="6406" max="6406" width="9.85546875" style="14" bestFit="1" customWidth="1"/>
    <col min="6407" max="6407" width="10.7109375" style="14" customWidth="1"/>
    <col min="6408" max="6655" width="9.140625" style="14"/>
    <col min="6656" max="6656" width="11.42578125" style="14" customWidth="1"/>
    <col min="6657" max="6658" width="10.85546875" style="14" customWidth="1"/>
    <col min="6659" max="6659" width="11.140625" style="14" bestFit="1" customWidth="1"/>
    <col min="6660" max="6660" width="16" style="14" bestFit="1" customWidth="1"/>
    <col min="6661" max="6661" width="12.140625" style="14" bestFit="1" customWidth="1"/>
    <col min="6662" max="6662" width="9.85546875" style="14" bestFit="1" customWidth="1"/>
    <col min="6663" max="6663" width="10.7109375" style="14" customWidth="1"/>
    <col min="6664" max="6911" width="9.140625" style="14"/>
    <col min="6912" max="6912" width="11.42578125" style="14" customWidth="1"/>
    <col min="6913" max="6914" width="10.85546875" style="14" customWidth="1"/>
    <col min="6915" max="6915" width="11.140625" style="14" bestFit="1" customWidth="1"/>
    <col min="6916" max="6916" width="16" style="14" bestFit="1" customWidth="1"/>
    <col min="6917" max="6917" width="12.140625" style="14" bestFit="1" customWidth="1"/>
    <col min="6918" max="6918" width="9.85546875" style="14" bestFit="1" customWidth="1"/>
    <col min="6919" max="6919" width="10.7109375" style="14" customWidth="1"/>
    <col min="6920" max="7167" width="9.140625" style="14"/>
    <col min="7168" max="7168" width="11.42578125" style="14" customWidth="1"/>
    <col min="7169" max="7170" width="10.85546875" style="14" customWidth="1"/>
    <col min="7171" max="7171" width="11.140625" style="14" bestFit="1" customWidth="1"/>
    <col min="7172" max="7172" width="16" style="14" bestFit="1" customWidth="1"/>
    <col min="7173" max="7173" width="12.140625" style="14" bestFit="1" customWidth="1"/>
    <col min="7174" max="7174" width="9.85546875" style="14" bestFit="1" customWidth="1"/>
    <col min="7175" max="7175" width="10.7109375" style="14" customWidth="1"/>
    <col min="7176" max="7423" width="9.140625" style="14"/>
    <col min="7424" max="7424" width="11.42578125" style="14" customWidth="1"/>
    <col min="7425" max="7426" width="10.85546875" style="14" customWidth="1"/>
    <col min="7427" max="7427" width="11.140625" style="14" bestFit="1" customWidth="1"/>
    <col min="7428" max="7428" width="16" style="14" bestFit="1" customWidth="1"/>
    <col min="7429" max="7429" width="12.140625" style="14" bestFit="1" customWidth="1"/>
    <col min="7430" max="7430" width="9.85546875" style="14" bestFit="1" customWidth="1"/>
    <col min="7431" max="7431" width="10.7109375" style="14" customWidth="1"/>
    <col min="7432" max="7679" width="9.140625" style="14"/>
    <col min="7680" max="7680" width="11.42578125" style="14" customWidth="1"/>
    <col min="7681" max="7682" width="10.85546875" style="14" customWidth="1"/>
    <col min="7683" max="7683" width="11.140625" style="14" bestFit="1" customWidth="1"/>
    <col min="7684" max="7684" width="16" style="14" bestFit="1" customWidth="1"/>
    <col min="7685" max="7685" width="12.140625" style="14" bestFit="1" customWidth="1"/>
    <col min="7686" max="7686" width="9.85546875" style="14" bestFit="1" customWidth="1"/>
    <col min="7687" max="7687" width="10.7109375" style="14" customWidth="1"/>
    <col min="7688" max="7935" width="9.140625" style="14"/>
    <col min="7936" max="7936" width="11.42578125" style="14" customWidth="1"/>
    <col min="7937" max="7938" width="10.85546875" style="14" customWidth="1"/>
    <col min="7939" max="7939" width="11.140625" style="14" bestFit="1" customWidth="1"/>
    <col min="7940" max="7940" width="16" style="14" bestFit="1" customWidth="1"/>
    <col min="7941" max="7941" width="12.140625" style="14" bestFit="1" customWidth="1"/>
    <col min="7942" max="7942" width="9.85546875" style="14" bestFit="1" customWidth="1"/>
    <col min="7943" max="7943" width="10.7109375" style="14" customWidth="1"/>
    <col min="7944" max="8191" width="9.140625" style="14"/>
    <col min="8192" max="8192" width="11.42578125" style="14" customWidth="1"/>
    <col min="8193" max="8194" width="10.85546875" style="14" customWidth="1"/>
    <col min="8195" max="8195" width="11.140625" style="14" bestFit="1" customWidth="1"/>
    <col min="8196" max="8196" width="16" style="14" bestFit="1" customWidth="1"/>
    <col min="8197" max="8197" width="12.140625" style="14" bestFit="1" customWidth="1"/>
    <col min="8198" max="8198" width="9.85546875" style="14" bestFit="1" customWidth="1"/>
    <col min="8199" max="8199" width="10.7109375" style="14" customWidth="1"/>
    <col min="8200" max="8447" width="9.140625" style="14"/>
    <col min="8448" max="8448" width="11.42578125" style="14" customWidth="1"/>
    <col min="8449" max="8450" width="10.85546875" style="14" customWidth="1"/>
    <col min="8451" max="8451" width="11.140625" style="14" bestFit="1" customWidth="1"/>
    <col min="8452" max="8452" width="16" style="14" bestFit="1" customWidth="1"/>
    <col min="8453" max="8453" width="12.140625" style="14" bestFit="1" customWidth="1"/>
    <col min="8454" max="8454" width="9.85546875" style="14" bestFit="1" customWidth="1"/>
    <col min="8455" max="8455" width="10.7109375" style="14" customWidth="1"/>
    <col min="8456" max="8703" width="9.140625" style="14"/>
    <col min="8704" max="8704" width="11.42578125" style="14" customWidth="1"/>
    <col min="8705" max="8706" width="10.85546875" style="14" customWidth="1"/>
    <col min="8707" max="8707" width="11.140625" style="14" bestFit="1" customWidth="1"/>
    <col min="8708" max="8708" width="16" style="14" bestFit="1" customWidth="1"/>
    <col min="8709" max="8709" width="12.140625" style="14" bestFit="1" customWidth="1"/>
    <col min="8710" max="8710" width="9.85546875" style="14" bestFit="1" customWidth="1"/>
    <col min="8711" max="8711" width="10.7109375" style="14" customWidth="1"/>
    <col min="8712" max="8959" width="9.140625" style="14"/>
    <col min="8960" max="8960" width="11.42578125" style="14" customWidth="1"/>
    <col min="8961" max="8962" width="10.85546875" style="14" customWidth="1"/>
    <col min="8963" max="8963" width="11.140625" style="14" bestFit="1" customWidth="1"/>
    <col min="8964" max="8964" width="16" style="14" bestFit="1" customWidth="1"/>
    <col min="8965" max="8965" width="12.140625" style="14" bestFit="1" customWidth="1"/>
    <col min="8966" max="8966" width="9.85546875" style="14" bestFit="1" customWidth="1"/>
    <col min="8967" max="8967" width="10.7109375" style="14" customWidth="1"/>
    <col min="8968" max="9215" width="9.140625" style="14"/>
    <col min="9216" max="9216" width="11.42578125" style="14" customWidth="1"/>
    <col min="9217" max="9218" width="10.85546875" style="14" customWidth="1"/>
    <col min="9219" max="9219" width="11.140625" style="14" bestFit="1" customWidth="1"/>
    <col min="9220" max="9220" width="16" style="14" bestFit="1" customWidth="1"/>
    <col min="9221" max="9221" width="12.140625" style="14" bestFit="1" customWidth="1"/>
    <col min="9222" max="9222" width="9.85546875" style="14" bestFit="1" customWidth="1"/>
    <col min="9223" max="9223" width="10.7109375" style="14" customWidth="1"/>
    <col min="9224" max="9471" width="9.140625" style="14"/>
    <col min="9472" max="9472" width="11.42578125" style="14" customWidth="1"/>
    <col min="9473" max="9474" width="10.85546875" style="14" customWidth="1"/>
    <col min="9475" max="9475" width="11.140625" style="14" bestFit="1" customWidth="1"/>
    <col min="9476" max="9476" width="16" style="14" bestFit="1" customWidth="1"/>
    <col min="9477" max="9477" width="12.140625" style="14" bestFit="1" customWidth="1"/>
    <col min="9478" max="9478" width="9.85546875" style="14" bestFit="1" customWidth="1"/>
    <col min="9479" max="9479" width="10.7109375" style="14" customWidth="1"/>
    <col min="9480" max="9727" width="9.140625" style="14"/>
    <col min="9728" max="9728" width="11.42578125" style="14" customWidth="1"/>
    <col min="9729" max="9730" width="10.85546875" style="14" customWidth="1"/>
    <col min="9731" max="9731" width="11.140625" style="14" bestFit="1" customWidth="1"/>
    <col min="9732" max="9732" width="16" style="14" bestFit="1" customWidth="1"/>
    <col min="9733" max="9733" width="12.140625" style="14" bestFit="1" customWidth="1"/>
    <col min="9734" max="9734" width="9.85546875" style="14" bestFit="1" customWidth="1"/>
    <col min="9735" max="9735" width="10.7109375" style="14" customWidth="1"/>
    <col min="9736" max="9983" width="9.140625" style="14"/>
    <col min="9984" max="9984" width="11.42578125" style="14" customWidth="1"/>
    <col min="9985" max="9986" width="10.85546875" style="14" customWidth="1"/>
    <col min="9987" max="9987" width="11.140625" style="14" bestFit="1" customWidth="1"/>
    <col min="9988" max="9988" width="16" style="14" bestFit="1" customWidth="1"/>
    <col min="9989" max="9989" width="12.140625" style="14" bestFit="1" customWidth="1"/>
    <col min="9990" max="9990" width="9.85546875" style="14" bestFit="1" customWidth="1"/>
    <col min="9991" max="9991" width="10.7109375" style="14" customWidth="1"/>
    <col min="9992" max="10239" width="9.140625" style="14"/>
    <col min="10240" max="10240" width="11.42578125" style="14" customWidth="1"/>
    <col min="10241" max="10242" width="10.85546875" style="14" customWidth="1"/>
    <col min="10243" max="10243" width="11.140625" style="14" bestFit="1" customWidth="1"/>
    <col min="10244" max="10244" width="16" style="14" bestFit="1" customWidth="1"/>
    <col min="10245" max="10245" width="12.140625" style="14" bestFit="1" customWidth="1"/>
    <col min="10246" max="10246" width="9.85546875" style="14" bestFit="1" customWidth="1"/>
    <col min="10247" max="10247" width="10.7109375" style="14" customWidth="1"/>
    <col min="10248" max="10495" width="9.140625" style="14"/>
    <col min="10496" max="10496" width="11.42578125" style="14" customWidth="1"/>
    <col min="10497" max="10498" width="10.85546875" style="14" customWidth="1"/>
    <col min="10499" max="10499" width="11.140625" style="14" bestFit="1" customWidth="1"/>
    <col min="10500" max="10500" width="16" style="14" bestFit="1" customWidth="1"/>
    <col min="10501" max="10501" width="12.140625" style="14" bestFit="1" customWidth="1"/>
    <col min="10502" max="10502" width="9.85546875" style="14" bestFit="1" customWidth="1"/>
    <col min="10503" max="10503" width="10.7109375" style="14" customWidth="1"/>
    <col min="10504" max="10751" width="9.140625" style="14"/>
    <col min="10752" max="10752" width="11.42578125" style="14" customWidth="1"/>
    <col min="10753" max="10754" width="10.85546875" style="14" customWidth="1"/>
    <col min="10755" max="10755" width="11.140625" style="14" bestFit="1" customWidth="1"/>
    <col min="10756" max="10756" width="16" style="14" bestFit="1" customWidth="1"/>
    <col min="10757" max="10757" width="12.140625" style="14" bestFit="1" customWidth="1"/>
    <col min="10758" max="10758" width="9.85546875" style="14" bestFit="1" customWidth="1"/>
    <col min="10759" max="10759" width="10.7109375" style="14" customWidth="1"/>
    <col min="10760" max="11007" width="9.140625" style="14"/>
    <col min="11008" max="11008" width="11.42578125" style="14" customWidth="1"/>
    <col min="11009" max="11010" width="10.85546875" style="14" customWidth="1"/>
    <col min="11011" max="11011" width="11.140625" style="14" bestFit="1" customWidth="1"/>
    <col min="11012" max="11012" width="16" style="14" bestFit="1" customWidth="1"/>
    <col min="11013" max="11013" width="12.140625" style="14" bestFit="1" customWidth="1"/>
    <col min="11014" max="11014" width="9.85546875" style="14" bestFit="1" customWidth="1"/>
    <col min="11015" max="11015" width="10.7109375" style="14" customWidth="1"/>
    <col min="11016" max="11263" width="9.140625" style="14"/>
    <col min="11264" max="11264" width="11.42578125" style="14" customWidth="1"/>
    <col min="11265" max="11266" width="10.85546875" style="14" customWidth="1"/>
    <col min="11267" max="11267" width="11.140625" style="14" bestFit="1" customWidth="1"/>
    <col min="11268" max="11268" width="16" style="14" bestFit="1" customWidth="1"/>
    <col min="11269" max="11269" width="12.140625" style="14" bestFit="1" customWidth="1"/>
    <col min="11270" max="11270" width="9.85546875" style="14" bestFit="1" customWidth="1"/>
    <col min="11271" max="11271" width="10.7109375" style="14" customWidth="1"/>
    <col min="11272" max="11519" width="9.140625" style="14"/>
    <col min="11520" max="11520" width="11.42578125" style="14" customWidth="1"/>
    <col min="11521" max="11522" width="10.85546875" style="14" customWidth="1"/>
    <col min="11523" max="11523" width="11.140625" style="14" bestFit="1" customWidth="1"/>
    <col min="11524" max="11524" width="16" style="14" bestFit="1" customWidth="1"/>
    <col min="11525" max="11525" width="12.140625" style="14" bestFit="1" customWidth="1"/>
    <col min="11526" max="11526" width="9.85546875" style="14" bestFit="1" customWidth="1"/>
    <col min="11527" max="11527" width="10.7109375" style="14" customWidth="1"/>
    <col min="11528" max="11775" width="9.140625" style="14"/>
    <col min="11776" max="11776" width="11.42578125" style="14" customWidth="1"/>
    <col min="11777" max="11778" width="10.85546875" style="14" customWidth="1"/>
    <col min="11779" max="11779" width="11.140625" style="14" bestFit="1" customWidth="1"/>
    <col min="11780" max="11780" width="16" style="14" bestFit="1" customWidth="1"/>
    <col min="11781" max="11781" width="12.140625" style="14" bestFit="1" customWidth="1"/>
    <col min="11782" max="11782" width="9.85546875" style="14" bestFit="1" customWidth="1"/>
    <col min="11783" max="11783" width="10.7109375" style="14" customWidth="1"/>
    <col min="11784" max="12031" width="9.140625" style="14"/>
    <col min="12032" max="12032" width="11.42578125" style="14" customWidth="1"/>
    <col min="12033" max="12034" width="10.85546875" style="14" customWidth="1"/>
    <col min="12035" max="12035" width="11.140625" style="14" bestFit="1" customWidth="1"/>
    <col min="12036" max="12036" width="16" style="14" bestFit="1" customWidth="1"/>
    <col min="12037" max="12037" width="12.140625" style="14" bestFit="1" customWidth="1"/>
    <col min="12038" max="12038" width="9.85546875" style="14" bestFit="1" customWidth="1"/>
    <col min="12039" max="12039" width="10.7109375" style="14" customWidth="1"/>
    <col min="12040" max="12287" width="9.140625" style="14"/>
    <col min="12288" max="12288" width="11.42578125" style="14" customWidth="1"/>
    <col min="12289" max="12290" width="10.85546875" style="14" customWidth="1"/>
    <col min="12291" max="12291" width="11.140625" style="14" bestFit="1" customWidth="1"/>
    <col min="12292" max="12292" width="16" style="14" bestFit="1" customWidth="1"/>
    <col min="12293" max="12293" width="12.140625" style="14" bestFit="1" customWidth="1"/>
    <col min="12294" max="12294" width="9.85546875" style="14" bestFit="1" customWidth="1"/>
    <col min="12295" max="12295" width="10.7109375" style="14" customWidth="1"/>
    <col min="12296" max="12543" width="9.140625" style="14"/>
    <col min="12544" max="12544" width="11.42578125" style="14" customWidth="1"/>
    <col min="12545" max="12546" width="10.85546875" style="14" customWidth="1"/>
    <col min="12547" max="12547" width="11.140625" style="14" bestFit="1" customWidth="1"/>
    <col min="12548" max="12548" width="16" style="14" bestFit="1" customWidth="1"/>
    <col min="12549" max="12549" width="12.140625" style="14" bestFit="1" customWidth="1"/>
    <col min="12550" max="12550" width="9.85546875" style="14" bestFit="1" customWidth="1"/>
    <col min="12551" max="12551" width="10.7109375" style="14" customWidth="1"/>
    <col min="12552" max="12799" width="9.140625" style="14"/>
    <col min="12800" max="12800" width="11.42578125" style="14" customWidth="1"/>
    <col min="12801" max="12802" width="10.85546875" style="14" customWidth="1"/>
    <col min="12803" max="12803" width="11.140625" style="14" bestFit="1" customWidth="1"/>
    <col min="12804" max="12804" width="16" style="14" bestFit="1" customWidth="1"/>
    <col min="12805" max="12805" width="12.140625" style="14" bestFit="1" customWidth="1"/>
    <col min="12806" max="12806" width="9.85546875" style="14" bestFit="1" customWidth="1"/>
    <col min="12807" max="12807" width="10.7109375" style="14" customWidth="1"/>
    <col min="12808" max="13055" width="9.140625" style="14"/>
    <col min="13056" max="13056" width="11.42578125" style="14" customWidth="1"/>
    <col min="13057" max="13058" width="10.85546875" style="14" customWidth="1"/>
    <col min="13059" max="13059" width="11.140625" style="14" bestFit="1" customWidth="1"/>
    <col min="13060" max="13060" width="16" style="14" bestFit="1" customWidth="1"/>
    <col min="13061" max="13061" width="12.140625" style="14" bestFit="1" customWidth="1"/>
    <col min="13062" max="13062" width="9.85546875" style="14" bestFit="1" customWidth="1"/>
    <col min="13063" max="13063" width="10.7109375" style="14" customWidth="1"/>
    <col min="13064" max="13311" width="9.140625" style="14"/>
    <col min="13312" max="13312" width="11.42578125" style="14" customWidth="1"/>
    <col min="13313" max="13314" width="10.85546875" style="14" customWidth="1"/>
    <col min="13315" max="13315" width="11.140625" style="14" bestFit="1" customWidth="1"/>
    <col min="13316" max="13316" width="16" style="14" bestFit="1" customWidth="1"/>
    <col min="13317" max="13317" width="12.140625" style="14" bestFit="1" customWidth="1"/>
    <col min="13318" max="13318" width="9.85546875" style="14" bestFit="1" customWidth="1"/>
    <col min="13319" max="13319" width="10.7109375" style="14" customWidth="1"/>
    <col min="13320" max="13567" width="9.140625" style="14"/>
    <col min="13568" max="13568" width="11.42578125" style="14" customWidth="1"/>
    <col min="13569" max="13570" width="10.85546875" style="14" customWidth="1"/>
    <col min="13571" max="13571" width="11.140625" style="14" bestFit="1" customWidth="1"/>
    <col min="13572" max="13572" width="16" style="14" bestFit="1" customWidth="1"/>
    <col min="13573" max="13573" width="12.140625" style="14" bestFit="1" customWidth="1"/>
    <col min="13574" max="13574" width="9.85546875" style="14" bestFit="1" customWidth="1"/>
    <col min="13575" max="13575" width="10.7109375" style="14" customWidth="1"/>
    <col min="13576" max="13823" width="9.140625" style="14"/>
    <col min="13824" max="13824" width="11.42578125" style="14" customWidth="1"/>
    <col min="13825" max="13826" width="10.85546875" style="14" customWidth="1"/>
    <col min="13827" max="13827" width="11.140625" style="14" bestFit="1" customWidth="1"/>
    <col min="13828" max="13828" width="16" style="14" bestFit="1" customWidth="1"/>
    <col min="13829" max="13829" width="12.140625" style="14" bestFit="1" customWidth="1"/>
    <col min="13830" max="13830" width="9.85546875" style="14" bestFit="1" customWidth="1"/>
    <col min="13831" max="13831" width="10.7109375" style="14" customWidth="1"/>
    <col min="13832" max="14079" width="9.140625" style="14"/>
    <col min="14080" max="14080" width="11.42578125" style="14" customWidth="1"/>
    <col min="14081" max="14082" width="10.85546875" style="14" customWidth="1"/>
    <col min="14083" max="14083" width="11.140625" style="14" bestFit="1" customWidth="1"/>
    <col min="14084" max="14084" width="16" style="14" bestFit="1" customWidth="1"/>
    <col min="14085" max="14085" width="12.140625" style="14" bestFit="1" customWidth="1"/>
    <col min="14086" max="14086" width="9.85546875" style="14" bestFit="1" customWidth="1"/>
    <col min="14087" max="14087" width="10.7109375" style="14" customWidth="1"/>
    <col min="14088" max="14335" width="9.140625" style="14"/>
    <col min="14336" max="14336" width="11.42578125" style="14" customWidth="1"/>
    <col min="14337" max="14338" width="10.85546875" style="14" customWidth="1"/>
    <col min="14339" max="14339" width="11.140625" style="14" bestFit="1" customWidth="1"/>
    <col min="14340" max="14340" width="16" style="14" bestFit="1" customWidth="1"/>
    <col min="14341" max="14341" width="12.140625" style="14" bestFit="1" customWidth="1"/>
    <col min="14342" max="14342" width="9.85546875" style="14" bestFit="1" customWidth="1"/>
    <col min="14343" max="14343" width="10.7109375" style="14" customWidth="1"/>
    <col min="14344" max="14591" width="9.140625" style="14"/>
    <col min="14592" max="14592" width="11.42578125" style="14" customWidth="1"/>
    <col min="14593" max="14594" width="10.85546875" style="14" customWidth="1"/>
    <col min="14595" max="14595" width="11.140625" style="14" bestFit="1" customWidth="1"/>
    <col min="14596" max="14596" width="16" style="14" bestFit="1" customWidth="1"/>
    <col min="14597" max="14597" width="12.140625" style="14" bestFit="1" customWidth="1"/>
    <col min="14598" max="14598" width="9.85546875" style="14" bestFit="1" customWidth="1"/>
    <col min="14599" max="14599" width="10.7109375" style="14" customWidth="1"/>
    <col min="14600" max="14847" width="9.140625" style="14"/>
    <col min="14848" max="14848" width="11.42578125" style="14" customWidth="1"/>
    <col min="14849" max="14850" width="10.85546875" style="14" customWidth="1"/>
    <col min="14851" max="14851" width="11.140625" style="14" bestFit="1" customWidth="1"/>
    <col min="14852" max="14852" width="16" style="14" bestFit="1" customWidth="1"/>
    <col min="14853" max="14853" width="12.140625" style="14" bestFit="1" customWidth="1"/>
    <col min="14854" max="14854" width="9.85546875" style="14" bestFit="1" customWidth="1"/>
    <col min="14855" max="14855" width="10.7109375" style="14" customWidth="1"/>
    <col min="14856" max="15103" width="9.140625" style="14"/>
    <col min="15104" max="15104" width="11.42578125" style="14" customWidth="1"/>
    <col min="15105" max="15106" width="10.85546875" style="14" customWidth="1"/>
    <col min="15107" max="15107" width="11.140625" style="14" bestFit="1" customWidth="1"/>
    <col min="15108" max="15108" width="16" style="14" bestFit="1" customWidth="1"/>
    <col min="15109" max="15109" width="12.140625" style="14" bestFit="1" customWidth="1"/>
    <col min="15110" max="15110" width="9.85546875" style="14" bestFit="1" customWidth="1"/>
    <col min="15111" max="15111" width="10.7109375" style="14" customWidth="1"/>
    <col min="15112" max="15359" width="9.140625" style="14"/>
    <col min="15360" max="15360" width="11.42578125" style="14" customWidth="1"/>
    <col min="15361" max="15362" width="10.85546875" style="14" customWidth="1"/>
    <col min="15363" max="15363" width="11.140625" style="14" bestFit="1" customWidth="1"/>
    <col min="15364" max="15364" width="16" style="14" bestFit="1" customWidth="1"/>
    <col min="15365" max="15365" width="12.140625" style="14" bestFit="1" customWidth="1"/>
    <col min="15366" max="15366" width="9.85546875" style="14" bestFit="1" customWidth="1"/>
    <col min="15367" max="15367" width="10.7109375" style="14" customWidth="1"/>
    <col min="15368" max="15615" width="9.140625" style="14"/>
    <col min="15616" max="15616" width="11.42578125" style="14" customWidth="1"/>
    <col min="15617" max="15618" width="10.85546875" style="14" customWidth="1"/>
    <col min="15619" max="15619" width="11.140625" style="14" bestFit="1" customWidth="1"/>
    <col min="15620" max="15620" width="16" style="14" bestFit="1" customWidth="1"/>
    <col min="15621" max="15621" width="12.140625" style="14" bestFit="1" customWidth="1"/>
    <col min="15622" max="15622" width="9.85546875" style="14" bestFit="1" customWidth="1"/>
    <col min="15623" max="15623" width="10.7109375" style="14" customWidth="1"/>
    <col min="15624" max="15871" width="9.140625" style="14"/>
    <col min="15872" max="15872" width="11.42578125" style="14" customWidth="1"/>
    <col min="15873" max="15874" width="10.85546875" style="14" customWidth="1"/>
    <col min="15875" max="15875" width="11.140625" style="14" bestFit="1" customWidth="1"/>
    <col min="15876" max="15876" width="16" style="14" bestFit="1" customWidth="1"/>
    <col min="15877" max="15877" width="12.140625" style="14" bestFit="1" customWidth="1"/>
    <col min="15878" max="15878" width="9.85546875" style="14" bestFit="1" customWidth="1"/>
    <col min="15879" max="15879" width="10.7109375" style="14" customWidth="1"/>
    <col min="15880" max="16127" width="9.140625" style="14"/>
    <col min="16128" max="16128" width="11.42578125" style="14" customWidth="1"/>
    <col min="16129" max="16130" width="10.85546875" style="14" customWidth="1"/>
    <col min="16131" max="16131" width="11.140625" style="14" bestFit="1" customWidth="1"/>
    <col min="16132" max="16132" width="16" style="14" bestFit="1" customWidth="1"/>
    <col min="16133" max="16133" width="12.140625" style="14" bestFit="1" customWidth="1"/>
    <col min="16134" max="16134" width="9.85546875" style="14" bestFit="1" customWidth="1"/>
    <col min="16135" max="16135" width="10.7109375" style="14" customWidth="1"/>
    <col min="16136" max="16384" width="9.140625" style="14"/>
  </cols>
  <sheetData>
    <row r="2" spans="2:8" s="22" customFormat="1">
      <c r="B2" s="22" t="s">
        <v>29</v>
      </c>
    </row>
    <row r="4" spans="2:8" ht="27">
      <c r="B4" s="12"/>
      <c r="C4" s="13" t="s">
        <v>21</v>
      </c>
      <c r="D4" s="13" t="s">
        <v>19</v>
      </c>
      <c r="E4" s="13" t="s">
        <v>20</v>
      </c>
      <c r="F4" s="13" t="s">
        <v>3</v>
      </c>
    </row>
    <row r="5" spans="2:8">
      <c r="B5" s="12">
        <v>2000</v>
      </c>
      <c r="C5" s="15">
        <v>112370.0696063291</v>
      </c>
      <c r="D5" s="15">
        <v>1027835.7592824</v>
      </c>
      <c r="E5" s="82">
        <v>295176.10407952458</v>
      </c>
      <c r="F5" s="87">
        <f t="shared" ref="F5:F18" si="0">C5/((D5+E5)/12)</f>
        <v>1.019220516926739</v>
      </c>
      <c r="G5" s="17"/>
      <c r="H5" s="18"/>
    </row>
    <row r="6" spans="2:8">
      <c r="B6" s="12">
        <v>2001</v>
      </c>
      <c r="C6" s="15">
        <v>161939.30030970875</v>
      </c>
      <c r="D6" s="15">
        <v>1013871.0057361498</v>
      </c>
      <c r="E6" s="82">
        <v>309626.45734225673</v>
      </c>
      <c r="F6" s="87">
        <f t="shared" si="0"/>
        <v>1.4682850990862699</v>
      </c>
      <c r="G6" s="17"/>
      <c r="H6" s="18"/>
    </row>
    <row r="7" spans="2:8">
      <c r="B7" s="12">
        <v>2002</v>
      </c>
      <c r="C7" s="15">
        <v>202167.39232918664</v>
      </c>
      <c r="D7" s="15">
        <v>1092525.2002999999</v>
      </c>
      <c r="E7" s="82">
        <v>364779.99030899571</v>
      </c>
      <c r="F7" s="87">
        <f t="shared" si="0"/>
        <v>1.6647224778884038</v>
      </c>
      <c r="G7" s="17"/>
      <c r="H7" s="18"/>
    </row>
    <row r="8" spans="2:8">
      <c r="B8" s="12">
        <v>2003</v>
      </c>
      <c r="C8" s="15">
        <v>196187.76795180721</v>
      </c>
      <c r="D8" s="15">
        <v>1469168.7624399997</v>
      </c>
      <c r="E8" s="82">
        <v>397296.2685687425</v>
      </c>
      <c r="F8" s="87">
        <f t="shared" si="0"/>
        <v>1.2613433288644664</v>
      </c>
      <c r="G8" s="17"/>
      <c r="H8" s="18"/>
    </row>
    <row r="9" spans="2:8">
      <c r="B9" s="12">
        <v>2004</v>
      </c>
      <c r="C9" s="15">
        <v>386639.08571643836</v>
      </c>
      <c r="D9" s="15">
        <v>2007733.6828679675</v>
      </c>
      <c r="E9" s="82">
        <v>485444.24452475953</v>
      </c>
      <c r="F9" s="87">
        <f t="shared" si="0"/>
        <v>1.8609458144245863</v>
      </c>
      <c r="G9" s="17"/>
      <c r="H9" s="18"/>
    </row>
    <row r="10" spans="2:8">
      <c r="B10" s="12">
        <v>2005</v>
      </c>
      <c r="C10" s="15">
        <v>478645.82351171545</v>
      </c>
      <c r="D10" s="15">
        <v>2686340.6505853068</v>
      </c>
      <c r="E10" s="82">
        <v>631452.40930188575</v>
      </c>
      <c r="F10" s="87">
        <f t="shared" si="0"/>
        <v>1.7311959421410921</v>
      </c>
      <c r="G10" s="17"/>
      <c r="H10" s="18"/>
    </row>
    <row r="11" spans="2:8">
      <c r="B11" s="12">
        <v>2006</v>
      </c>
      <c r="C11" s="15">
        <v>930833.39299328846</v>
      </c>
      <c r="D11" s="15">
        <v>3685880.2274261573</v>
      </c>
      <c r="E11" s="82">
        <v>727261.93520837044</v>
      </c>
      <c r="F11" s="87">
        <f t="shared" si="0"/>
        <v>2.5310765672799609</v>
      </c>
      <c r="G11" s="17"/>
      <c r="H11" s="18"/>
    </row>
    <row r="12" spans="2:8">
      <c r="B12" s="12">
        <v>2007</v>
      </c>
      <c r="C12" s="15">
        <v>1361139.9403110077</v>
      </c>
      <c r="D12" s="15">
        <v>4984109.98384046</v>
      </c>
      <c r="E12" s="82">
        <v>932919.99767136574</v>
      </c>
      <c r="F12" s="87">
        <f t="shared" si="0"/>
        <v>2.7604523442956714</v>
      </c>
      <c r="G12" s="17"/>
      <c r="H12" s="18"/>
    </row>
    <row r="13" spans="2:8">
      <c r="B13" s="12">
        <v>2008</v>
      </c>
      <c r="C13" s="15">
        <v>1480157.5631799039</v>
      </c>
      <c r="D13" s="15">
        <v>6264174.966689866</v>
      </c>
      <c r="E13" s="82">
        <v>1239424.3578927084</v>
      </c>
      <c r="F13" s="87">
        <f t="shared" si="0"/>
        <v>2.3671160985327449</v>
      </c>
      <c r="G13" s="17"/>
      <c r="H13" s="18"/>
    </row>
    <row r="14" spans="2:8">
      <c r="B14" s="12">
        <v>2009</v>
      </c>
      <c r="C14" s="15">
        <v>2110413.478816004</v>
      </c>
      <c r="D14" s="15">
        <v>4293454.0543621536</v>
      </c>
      <c r="E14" s="82">
        <v>973883.29182182928</v>
      </c>
      <c r="F14" s="87">
        <f t="shared" si="0"/>
        <v>4.8079247789472177</v>
      </c>
      <c r="G14" s="17"/>
      <c r="H14" s="18"/>
    </row>
    <row r="15" spans="2:8">
      <c r="B15" s="12">
        <v>2010</v>
      </c>
      <c r="C15" s="15">
        <v>2263931.0029392713</v>
      </c>
      <c r="D15" s="15">
        <v>5052275.4621711597</v>
      </c>
      <c r="E15" s="82">
        <v>1085317.3264608129</v>
      </c>
      <c r="F15" s="87">
        <f t="shared" si="0"/>
        <v>4.4263562231743681</v>
      </c>
      <c r="G15" s="17"/>
      <c r="H15" s="18"/>
    </row>
    <row r="16" spans="2:8">
      <c r="B16" s="12">
        <v>2011</v>
      </c>
      <c r="C16" s="15">
        <v>2818259.2680307194</v>
      </c>
      <c r="D16" s="15">
        <v>6748310.127675483</v>
      </c>
      <c r="E16" s="82">
        <v>1260692.2949604075</v>
      </c>
      <c r="F16" s="87">
        <f t="shared" si="0"/>
        <v>4.2226371565059688</v>
      </c>
      <c r="G16" s="17"/>
      <c r="H16" s="18"/>
    </row>
    <row r="17" spans="2:8">
      <c r="B17" s="12">
        <v>2012</v>
      </c>
      <c r="C17" s="15">
        <v>2841471.6034804117</v>
      </c>
      <c r="D17" s="15">
        <v>7718322.5242122356</v>
      </c>
      <c r="E17" s="82">
        <v>1442809.4739588914</v>
      </c>
      <c r="F17" s="87">
        <f t="shared" si="0"/>
        <v>3.7219919163452717</v>
      </c>
      <c r="G17" s="17"/>
      <c r="H17" s="18"/>
    </row>
    <row r="18" spans="2:8">
      <c r="B18" s="12">
        <v>2013</v>
      </c>
      <c r="C18" s="15">
        <v>2823422.3102112538</v>
      </c>
      <c r="D18" s="15">
        <v>7738395.8000117177</v>
      </c>
      <c r="E18" s="82">
        <v>1558561.2722983263</v>
      </c>
      <c r="F18" s="87">
        <f t="shared" si="0"/>
        <v>3.6443179697415244</v>
      </c>
      <c r="G18" s="17"/>
      <c r="H18" s="1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workbookViewId="0">
      <pane xSplit="3" ySplit="4" topLeftCell="D31" activePane="bottomRight" state="frozen"/>
      <selection activeCell="E26" sqref="E26:E27"/>
      <selection pane="topRight" activeCell="E26" sqref="E26:E27"/>
      <selection pane="bottomLeft" activeCell="E26" sqref="E26:E27"/>
      <selection pane="bottomRight" activeCell="K60" sqref="K60"/>
    </sheetView>
  </sheetViews>
  <sheetFormatPr defaultRowHeight="15"/>
  <cols>
    <col min="1" max="1" width="11.42578125" style="14" customWidth="1"/>
    <col min="2" max="3" width="10.85546875" style="14" customWidth="1"/>
    <col min="4" max="4" width="13.140625" style="14" customWidth="1"/>
    <col min="5" max="5" width="16" style="14" bestFit="1" customWidth="1"/>
    <col min="6" max="6" width="12.140625" style="14" bestFit="1" customWidth="1"/>
    <col min="7" max="7" width="11.7109375" style="14" customWidth="1"/>
    <col min="8" max="8" width="12.42578125" style="14" customWidth="1"/>
    <col min="9" max="9" width="14.42578125" style="14" customWidth="1"/>
    <col min="10" max="256" width="9.140625" style="14"/>
    <col min="257" max="257" width="11.42578125" style="14" customWidth="1"/>
    <col min="258" max="259" width="10.85546875" style="14" customWidth="1"/>
    <col min="260" max="260" width="11.140625" style="14" bestFit="1" customWidth="1"/>
    <col min="261" max="261" width="16" style="14" bestFit="1" customWidth="1"/>
    <col min="262" max="262" width="12.140625" style="14" bestFit="1" customWidth="1"/>
    <col min="263" max="263" width="9.85546875" style="14" bestFit="1" customWidth="1"/>
    <col min="264" max="264" width="10.7109375" style="14" customWidth="1"/>
    <col min="265" max="512" width="9.140625" style="14"/>
    <col min="513" max="513" width="11.42578125" style="14" customWidth="1"/>
    <col min="514" max="515" width="10.85546875" style="14" customWidth="1"/>
    <col min="516" max="516" width="11.140625" style="14" bestFit="1" customWidth="1"/>
    <col min="517" max="517" width="16" style="14" bestFit="1" customWidth="1"/>
    <col min="518" max="518" width="12.140625" style="14" bestFit="1" customWidth="1"/>
    <col min="519" max="519" width="9.85546875" style="14" bestFit="1" customWidth="1"/>
    <col min="520" max="520" width="10.7109375" style="14" customWidth="1"/>
    <col min="521" max="768" width="9.140625" style="14"/>
    <col min="769" max="769" width="11.42578125" style="14" customWidth="1"/>
    <col min="770" max="771" width="10.85546875" style="14" customWidth="1"/>
    <col min="772" max="772" width="11.140625" style="14" bestFit="1" customWidth="1"/>
    <col min="773" max="773" width="16" style="14" bestFit="1" customWidth="1"/>
    <col min="774" max="774" width="12.140625" style="14" bestFit="1" customWidth="1"/>
    <col min="775" max="775" width="9.85546875" style="14" bestFit="1" customWidth="1"/>
    <col min="776" max="776" width="10.7109375" style="14" customWidth="1"/>
    <col min="777" max="1024" width="9.140625" style="14"/>
    <col min="1025" max="1025" width="11.42578125" style="14" customWidth="1"/>
    <col min="1026" max="1027" width="10.85546875" style="14" customWidth="1"/>
    <col min="1028" max="1028" width="11.140625" style="14" bestFit="1" customWidth="1"/>
    <col min="1029" max="1029" width="16" style="14" bestFit="1" customWidth="1"/>
    <col min="1030" max="1030" width="12.140625" style="14" bestFit="1" customWidth="1"/>
    <col min="1031" max="1031" width="9.85546875" style="14" bestFit="1" customWidth="1"/>
    <col min="1032" max="1032" width="10.7109375" style="14" customWidth="1"/>
    <col min="1033" max="1280" width="9.140625" style="14"/>
    <col min="1281" max="1281" width="11.42578125" style="14" customWidth="1"/>
    <col min="1282" max="1283" width="10.85546875" style="14" customWidth="1"/>
    <col min="1284" max="1284" width="11.140625" style="14" bestFit="1" customWidth="1"/>
    <col min="1285" max="1285" width="16" style="14" bestFit="1" customWidth="1"/>
    <col min="1286" max="1286" width="12.140625" style="14" bestFit="1" customWidth="1"/>
    <col min="1287" max="1287" width="9.85546875" style="14" bestFit="1" customWidth="1"/>
    <col min="1288" max="1288" width="10.7109375" style="14" customWidth="1"/>
    <col min="1289" max="1536" width="9.140625" style="14"/>
    <col min="1537" max="1537" width="11.42578125" style="14" customWidth="1"/>
    <col min="1538" max="1539" width="10.85546875" style="14" customWidth="1"/>
    <col min="1540" max="1540" width="11.140625" style="14" bestFit="1" customWidth="1"/>
    <col min="1541" max="1541" width="16" style="14" bestFit="1" customWidth="1"/>
    <col min="1542" max="1542" width="12.140625" style="14" bestFit="1" customWidth="1"/>
    <col min="1543" max="1543" width="9.85546875" style="14" bestFit="1" customWidth="1"/>
    <col min="1544" max="1544" width="10.7109375" style="14" customWidth="1"/>
    <col min="1545" max="1792" width="9.140625" style="14"/>
    <col min="1793" max="1793" width="11.42578125" style="14" customWidth="1"/>
    <col min="1794" max="1795" width="10.85546875" style="14" customWidth="1"/>
    <col min="1796" max="1796" width="11.140625" style="14" bestFit="1" customWidth="1"/>
    <col min="1797" max="1797" width="16" style="14" bestFit="1" customWidth="1"/>
    <col min="1798" max="1798" width="12.140625" style="14" bestFit="1" customWidth="1"/>
    <col min="1799" max="1799" width="9.85546875" style="14" bestFit="1" customWidth="1"/>
    <col min="1800" max="1800" width="10.7109375" style="14" customWidth="1"/>
    <col min="1801" max="2048" width="9.140625" style="14"/>
    <col min="2049" max="2049" width="11.42578125" style="14" customWidth="1"/>
    <col min="2050" max="2051" width="10.85546875" style="14" customWidth="1"/>
    <col min="2052" max="2052" width="11.140625" style="14" bestFit="1" customWidth="1"/>
    <col min="2053" max="2053" width="16" style="14" bestFit="1" customWidth="1"/>
    <col min="2054" max="2054" width="12.140625" style="14" bestFit="1" customWidth="1"/>
    <col min="2055" max="2055" width="9.85546875" style="14" bestFit="1" customWidth="1"/>
    <col min="2056" max="2056" width="10.7109375" style="14" customWidth="1"/>
    <col min="2057" max="2304" width="9.140625" style="14"/>
    <col min="2305" max="2305" width="11.42578125" style="14" customWidth="1"/>
    <col min="2306" max="2307" width="10.85546875" style="14" customWidth="1"/>
    <col min="2308" max="2308" width="11.140625" style="14" bestFit="1" customWidth="1"/>
    <col min="2309" max="2309" width="16" style="14" bestFit="1" customWidth="1"/>
    <col min="2310" max="2310" width="12.140625" style="14" bestFit="1" customWidth="1"/>
    <col min="2311" max="2311" width="9.85546875" style="14" bestFit="1" customWidth="1"/>
    <col min="2312" max="2312" width="10.7109375" style="14" customWidth="1"/>
    <col min="2313" max="2560" width="9.140625" style="14"/>
    <col min="2561" max="2561" width="11.42578125" style="14" customWidth="1"/>
    <col min="2562" max="2563" width="10.85546875" style="14" customWidth="1"/>
    <col min="2564" max="2564" width="11.140625" style="14" bestFit="1" customWidth="1"/>
    <col min="2565" max="2565" width="16" style="14" bestFit="1" customWidth="1"/>
    <col min="2566" max="2566" width="12.140625" style="14" bestFit="1" customWidth="1"/>
    <col min="2567" max="2567" width="9.85546875" style="14" bestFit="1" customWidth="1"/>
    <col min="2568" max="2568" width="10.7109375" style="14" customWidth="1"/>
    <col min="2569" max="2816" width="9.140625" style="14"/>
    <col min="2817" max="2817" width="11.42578125" style="14" customWidth="1"/>
    <col min="2818" max="2819" width="10.85546875" style="14" customWidth="1"/>
    <col min="2820" max="2820" width="11.140625" style="14" bestFit="1" customWidth="1"/>
    <col min="2821" max="2821" width="16" style="14" bestFit="1" customWidth="1"/>
    <col min="2822" max="2822" width="12.140625" style="14" bestFit="1" customWidth="1"/>
    <col min="2823" max="2823" width="9.85546875" style="14" bestFit="1" customWidth="1"/>
    <col min="2824" max="2824" width="10.7109375" style="14" customWidth="1"/>
    <col min="2825" max="3072" width="9.140625" style="14"/>
    <col min="3073" max="3073" width="11.42578125" style="14" customWidth="1"/>
    <col min="3074" max="3075" width="10.85546875" style="14" customWidth="1"/>
    <col min="3076" max="3076" width="11.140625" style="14" bestFit="1" customWidth="1"/>
    <col min="3077" max="3077" width="16" style="14" bestFit="1" customWidth="1"/>
    <col min="3078" max="3078" width="12.140625" style="14" bestFit="1" customWidth="1"/>
    <col min="3079" max="3079" width="9.85546875" style="14" bestFit="1" customWidth="1"/>
    <col min="3080" max="3080" width="10.7109375" style="14" customWidth="1"/>
    <col min="3081" max="3328" width="9.140625" style="14"/>
    <col min="3329" max="3329" width="11.42578125" style="14" customWidth="1"/>
    <col min="3330" max="3331" width="10.85546875" style="14" customWidth="1"/>
    <col min="3332" max="3332" width="11.140625" style="14" bestFit="1" customWidth="1"/>
    <col min="3333" max="3333" width="16" style="14" bestFit="1" customWidth="1"/>
    <col min="3334" max="3334" width="12.140625" style="14" bestFit="1" customWidth="1"/>
    <col min="3335" max="3335" width="9.85546875" style="14" bestFit="1" customWidth="1"/>
    <col min="3336" max="3336" width="10.7109375" style="14" customWidth="1"/>
    <col min="3337" max="3584" width="9.140625" style="14"/>
    <col min="3585" max="3585" width="11.42578125" style="14" customWidth="1"/>
    <col min="3586" max="3587" width="10.85546875" style="14" customWidth="1"/>
    <col min="3588" max="3588" width="11.140625" style="14" bestFit="1" customWidth="1"/>
    <col min="3589" max="3589" width="16" style="14" bestFit="1" customWidth="1"/>
    <col min="3590" max="3590" width="12.140625" style="14" bestFit="1" customWidth="1"/>
    <col min="3591" max="3591" width="9.85546875" style="14" bestFit="1" customWidth="1"/>
    <col min="3592" max="3592" width="10.7109375" style="14" customWidth="1"/>
    <col min="3593" max="3840" width="9.140625" style="14"/>
    <col min="3841" max="3841" width="11.42578125" style="14" customWidth="1"/>
    <col min="3842" max="3843" width="10.85546875" style="14" customWidth="1"/>
    <col min="3844" max="3844" width="11.140625" style="14" bestFit="1" customWidth="1"/>
    <col min="3845" max="3845" width="16" style="14" bestFit="1" customWidth="1"/>
    <col min="3846" max="3846" width="12.140625" style="14" bestFit="1" customWidth="1"/>
    <col min="3847" max="3847" width="9.85546875" style="14" bestFit="1" customWidth="1"/>
    <col min="3848" max="3848" width="10.7109375" style="14" customWidth="1"/>
    <col min="3849" max="4096" width="9.140625" style="14"/>
    <col min="4097" max="4097" width="11.42578125" style="14" customWidth="1"/>
    <col min="4098" max="4099" width="10.85546875" style="14" customWidth="1"/>
    <col min="4100" max="4100" width="11.140625" style="14" bestFit="1" customWidth="1"/>
    <col min="4101" max="4101" width="16" style="14" bestFit="1" customWidth="1"/>
    <col min="4102" max="4102" width="12.140625" style="14" bestFit="1" customWidth="1"/>
    <col min="4103" max="4103" width="9.85546875" style="14" bestFit="1" customWidth="1"/>
    <col min="4104" max="4104" width="10.7109375" style="14" customWidth="1"/>
    <col min="4105" max="4352" width="9.140625" style="14"/>
    <col min="4353" max="4353" width="11.42578125" style="14" customWidth="1"/>
    <col min="4354" max="4355" width="10.85546875" style="14" customWidth="1"/>
    <col min="4356" max="4356" width="11.140625" style="14" bestFit="1" customWidth="1"/>
    <col min="4357" max="4357" width="16" style="14" bestFit="1" customWidth="1"/>
    <col min="4358" max="4358" width="12.140625" style="14" bestFit="1" customWidth="1"/>
    <col min="4359" max="4359" width="9.85546875" style="14" bestFit="1" customWidth="1"/>
    <col min="4360" max="4360" width="10.7109375" style="14" customWidth="1"/>
    <col min="4361" max="4608" width="9.140625" style="14"/>
    <col min="4609" max="4609" width="11.42578125" style="14" customWidth="1"/>
    <col min="4610" max="4611" width="10.85546875" style="14" customWidth="1"/>
    <col min="4612" max="4612" width="11.140625" style="14" bestFit="1" customWidth="1"/>
    <col min="4613" max="4613" width="16" style="14" bestFit="1" customWidth="1"/>
    <col min="4614" max="4614" width="12.140625" style="14" bestFit="1" customWidth="1"/>
    <col min="4615" max="4615" width="9.85546875" style="14" bestFit="1" customWidth="1"/>
    <col min="4616" max="4616" width="10.7109375" style="14" customWidth="1"/>
    <col min="4617" max="4864" width="9.140625" style="14"/>
    <col min="4865" max="4865" width="11.42578125" style="14" customWidth="1"/>
    <col min="4866" max="4867" width="10.85546875" style="14" customWidth="1"/>
    <col min="4868" max="4868" width="11.140625" style="14" bestFit="1" customWidth="1"/>
    <col min="4869" max="4869" width="16" style="14" bestFit="1" customWidth="1"/>
    <col min="4870" max="4870" width="12.140625" style="14" bestFit="1" customWidth="1"/>
    <col min="4871" max="4871" width="9.85546875" style="14" bestFit="1" customWidth="1"/>
    <col min="4872" max="4872" width="10.7109375" style="14" customWidth="1"/>
    <col min="4873" max="5120" width="9.140625" style="14"/>
    <col min="5121" max="5121" width="11.42578125" style="14" customWidth="1"/>
    <col min="5122" max="5123" width="10.85546875" style="14" customWidth="1"/>
    <col min="5124" max="5124" width="11.140625" style="14" bestFit="1" customWidth="1"/>
    <col min="5125" max="5125" width="16" style="14" bestFit="1" customWidth="1"/>
    <col min="5126" max="5126" width="12.140625" style="14" bestFit="1" customWidth="1"/>
    <col min="5127" max="5127" width="9.85546875" style="14" bestFit="1" customWidth="1"/>
    <col min="5128" max="5128" width="10.7109375" style="14" customWidth="1"/>
    <col min="5129" max="5376" width="9.140625" style="14"/>
    <col min="5377" max="5377" width="11.42578125" style="14" customWidth="1"/>
    <col min="5378" max="5379" width="10.85546875" style="14" customWidth="1"/>
    <col min="5380" max="5380" width="11.140625" style="14" bestFit="1" customWidth="1"/>
    <col min="5381" max="5381" width="16" style="14" bestFit="1" customWidth="1"/>
    <col min="5382" max="5382" width="12.140625" style="14" bestFit="1" customWidth="1"/>
    <col min="5383" max="5383" width="9.85546875" style="14" bestFit="1" customWidth="1"/>
    <col min="5384" max="5384" width="10.7109375" style="14" customWidth="1"/>
    <col min="5385" max="5632" width="9.140625" style="14"/>
    <col min="5633" max="5633" width="11.42578125" style="14" customWidth="1"/>
    <col min="5634" max="5635" width="10.85546875" style="14" customWidth="1"/>
    <col min="5636" max="5636" width="11.140625" style="14" bestFit="1" customWidth="1"/>
    <col min="5637" max="5637" width="16" style="14" bestFit="1" customWidth="1"/>
    <col min="5638" max="5638" width="12.140625" style="14" bestFit="1" customWidth="1"/>
    <col min="5639" max="5639" width="9.85546875" style="14" bestFit="1" customWidth="1"/>
    <col min="5640" max="5640" width="10.7109375" style="14" customWidth="1"/>
    <col min="5641" max="5888" width="9.140625" style="14"/>
    <col min="5889" max="5889" width="11.42578125" style="14" customWidth="1"/>
    <col min="5890" max="5891" width="10.85546875" style="14" customWidth="1"/>
    <col min="5892" max="5892" width="11.140625" style="14" bestFit="1" customWidth="1"/>
    <col min="5893" max="5893" width="16" style="14" bestFit="1" customWidth="1"/>
    <col min="5894" max="5894" width="12.140625" style="14" bestFit="1" customWidth="1"/>
    <col min="5895" max="5895" width="9.85546875" style="14" bestFit="1" customWidth="1"/>
    <col min="5896" max="5896" width="10.7109375" style="14" customWidth="1"/>
    <col min="5897" max="6144" width="9.140625" style="14"/>
    <col min="6145" max="6145" width="11.42578125" style="14" customWidth="1"/>
    <col min="6146" max="6147" width="10.85546875" style="14" customWidth="1"/>
    <col min="6148" max="6148" width="11.140625" style="14" bestFit="1" customWidth="1"/>
    <col min="6149" max="6149" width="16" style="14" bestFit="1" customWidth="1"/>
    <col min="6150" max="6150" width="12.140625" style="14" bestFit="1" customWidth="1"/>
    <col min="6151" max="6151" width="9.85546875" style="14" bestFit="1" customWidth="1"/>
    <col min="6152" max="6152" width="10.7109375" style="14" customWidth="1"/>
    <col min="6153" max="6400" width="9.140625" style="14"/>
    <col min="6401" max="6401" width="11.42578125" style="14" customWidth="1"/>
    <col min="6402" max="6403" width="10.85546875" style="14" customWidth="1"/>
    <col min="6404" max="6404" width="11.140625" style="14" bestFit="1" customWidth="1"/>
    <col min="6405" max="6405" width="16" style="14" bestFit="1" customWidth="1"/>
    <col min="6406" max="6406" width="12.140625" style="14" bestFit="1" customWidth="1"/>
    <col min="6407" max="6407" width="9.85546875" style="14" bestFit="1" customWidth="1"/>
    <col min="6408" max="6408" width="10.7109375" style="14" customWidth="1"/>
    <col min="6409" max="6656" width="9.140625" style="14"/>
    <col min="6657" max="6657" width="11.42578125" style="14" customWidth="1"/>
    <col min="6658" max="6659" width="10.85546875" style="14" customWidth="1"/>
    <col min="6660" max="6660" width="11.140625" style="14" bestFit="1" customWidth="1"/>
    <col min="6661" max="6661" width="16" style="14" bestFit="1" customWidth="1"/>
    <col min="6662" max="6662" width="12.140625" style="14" bestFit="1" customWidth="1"/>
    <col min="6663" max="6663" width="9.85546875" style="14" bestFit="1" customWidth="1"/>
    <col min="6664" max="6664" width="10.7109375" style="14" customWidth="1"/>
    <col min="6665" max="6912" width="9.140625" style="14"/>
    <col min="6913" max="6913" width="11.42578125" style="14" customWidth="1"/>
    <col min="6914" max="6915" width="10.85546875" style="14" customWidth="1"/>
    <col min="6916" max="6916" width="11.140625" style="14" bestFit="1" customWidth="1"/>
    <col min="6917" max="6917" width="16" style="14" bestFit="1" customWidth="1"/>
    <col min="6918" max="6918" width="12.140625" style="14" bestFit="1" customWidth="1"/>
    <col min="6919" max="6919" width="9.85546875" style="14" bestFit="1" customWidth="1"/>
    <col min="6920" max="6920" width="10.7109375" style="14" customWidth="1"/>
    <col min="6921" max="7168" width="9.140625" style="14"/>
    <col min="7169" max="7169" width="11.42578125" style="14" customWidth="1"/>
    <col min="7170" max="7171" width="10.85546875" style="14" customWidth="1"/>
    <col min="7172" max="7172" width="11.140625" style="14" bestFit="1" customWidth="1"/>
    <col min="7173" max="7173" width="16" style="14" bestFit="1" customWidth="1"/>
    <col min="7174" max="7174" width="12.140625" style="14" bestFit="1" customWidth="1"/>
    <col min="7175" max="7175" width="9.85546875" style="14" bestFit="1" customWidth="1"/>
    <col min="7176" max="7176" width="10.7109375" style="14" customWidth="1"/>
    <col min="7177" max="7424" width="9.140625" style="14"/>
    <col min="7425" max="7425" width="11.42578125" style="14" customWidth="1"/>
    <col min="7426" max="7427" width="10.85546875" style="14" customWidth="1"/>
    <col min="7428" max="7428" width="11.140625" style="14" bestFit="1" customWidth="1"/>
    <col min="7429" max="7429" width="16" style="14" bestFit="1" customWidth="1"/>
    <col min="7430" max="7430" width="12.140625" style="14" bestFit="1" customWidth="1"/>
    <col min="7431" max="7431" width="9.85546875" style="14" bestFit="1" customWidth="1"/>
    <col min="7432" max="7432" width="10.7109375" style="14" customWidth="1"/>
    <col min="7433" max="7680" width="9.140625" style="14"/>
    <col min="7681" max="7681" width="11.42578125" style="14" customWidth="1"/>
    <col min="7682" max="7683" width="10.85546875" style="14" customWidth="1"/>
    <col min="7684" max="7684" width="11.140625" style="14" bestFit="1" customWidth="1"/>
    <col min="7685" max="7685" width="16" style="14" bestFit="1" customWidth="1"/>
    <col min="7686" max="7686" width="12.140625" style="14" bestFit="1" customWidth="1"/>
    <col min="7687" max="7687" width="9.85546875" style="14" bestFit="1" customWidth="1"/>
    <col min="7688" max="7688" width="10.7109375" style="14" customWidth="1"/>
    <col min="7689" max="7936" width="9.140625" style="14"/>
    <col min="7937" max="7937" width="11.42578125" style="14" customWidth="1"/>
    <col min="7938" max="7939" width="10.85546875" style="14" customWidth="1"/>
    <col min="7940" max="7940" width="11.140625" style="14" bestFit="1" customWidth="1"/>
    <col min="7941" max="7941" width="16" style="14" bestFit="1" customWidth="1"/>
    <col min="7942" max="7942" width="12.140625" style="14" bestFit="1" customWidth="1"/>
    <col min="7943" max="7943" width="9.85546875" style="14" bestFit="1" customWidth="1"/>
    <col min="7944" max="7944" width="10.7109375" style="14" customWidth="1"/>
    <col min="7945" max="8192" width="9.140625" style="14"/>
    <col min="8193" max="8193" width="11.42578125" style="14" customWidth="1"/>
    <col min="8194" max="8195" width="10.85546875" style="14" customWidth="1"/>
    <col min="8196" max="8196" width="11.140625" style="14" bestFit="1" customWidth="1"/>
    <col min="8197" max="8197" width="16" style="14" bestFit="1" customWidth="1"/>
    <col min="8198" max="8198" width="12.140625" style="14" bestFit="1" customWidth="1"/>
    <col min="8199" max="8199" width="9.85546875" style="14" bestFit="1" customWidth="1"/>
    <col min="8200" max="8200" width="10.7109375" style="14" customWidth="1"/>
    <col min="8201" max="8448" width="9.140625" style="14"/>
    <col min="8449" max="8449" width="11.42578125" style="14" customWidth="1"/>
    <col min="8450" max="8451" width="10.85546875" style="14" customWidth="1"/>
    <col min="8452" max="8452" width="11.140625" style="14" bestFit="1" customWidth="1"/>
    <col min="8453" max="8453" width="16" style="14" bestFit="1" customWidth="1"/>
    <col min="8454" max="8454" width="12.140625" style="14" bestFit="1" customWidth="1"/>
    <col min="8455" max="8455" width="9.85546875" style="14" bestFit="1" customWidth="1"/>
    <col min="8456" max="8456" width="10.7109375" style="14" customWidth="1"/>
    <col min="8457" max="8704" width="9.140625" style="14"/>
    <col min="8705" max="8705" width="11.42578125" style="14" customWidth="1"/>
    <col min="8706" max="8707" width="10.85546875" style="14" customWidth="1"/>
    <col min="8708" max="8708" width="11.140625" style="14" bestFit="1" customWidth="1"/>
    <col min="8709" max="8709" width="16" style="14" bestFit="1" customWidth="1"/>
    <col min="8710" max="8710" width="12.140625" style="14" bestFit="1" customWidth="1"/>
    <col min="8711" max="8711" width="9.85546875" style="14" bestFit="1" customWidth="1"/>
    <col min="8712" max="8712" width="10.7109375" style="14" customWidth="1"/>
    <col min="8713" max="8960" width="9.140625" style="14"/>
    <col min="8961" max="8961" width="11.42578125" style="14" customWidth="1"/>
    <col min="8962" max="8963" width="10.85546875" style="14" customWidth="1"/>
    <col min="8964" max="8964" width="11.140625" style="14" bestFit="1" customWidth="1"/>
    <col min="8965" max="8965" width="16" style="14" bestFit="1" customWidth="1"/>
    <col min="8966" max="8966" width="12.140625" style="14" bestFit="1" customWidth="1"/>
    <col min="8967" max="8967" width="9.85546875" style="14" bestFit="1" customWidth="1"/>
    <col min="8968" max="8968" width="10.7109375" style="14" customWidth="1"/>
    <col min="8969" max="9216" width="9.140625" style="14"/>
    <col min="9217" max="9217" width="11.42578125" style="14" customWidth="1"/>
    <col min="9218" max="9219" width="10.85546875" style="14" customWidth="1"/>
    <col min="9220" max="9220" width="11.140625" style="14" bestFit="1" customWidth="1"/>
    <col min="9221" max="9221" width="16" style="14" bestFit="1" customWidth="1"/>
    <col min="9222" max="9222" width="12.140625" style="14" bestFit="1" customWidth="1"/>
    <col min="9223" max="9223" width="9.85546875" style="14" bestFit="1" customWidth="1"/>
    <col min="9224" max="9224" width="10.7109375" style="14" customWidth="1"/>
    <col min="9225" max="9472" width="9.140625" style="14"/>
    <col min="9473" max="9473" width="11.42578125" style="14" customWidth="1"/>
    <col min="9474" max="9475" width="10.85546875" style="14" customWidth="1"/>
    <col min="9476" max="9476" width="11.140625" style="14" bestFit="1" customWidth="1"/>
    <col min="9477" max="9477" width="16" style="14" bestFit="1" customWidth="1"/>
    <col min="9478" max="9478" width="12.140625" style="14" bestFit="1" customWidth="1"/>
    <col min="9479" max="9479" width="9.85546875" style="14" bestFit="1" customWidth="1"/>
    <col min="9480" max="9480" width="10.7109375" style="14" customWidth="1"/>
    <col min="9481" max="9728" width="9.140625" style="14"/>
    <col min="9729" max="9729" width="11.42578125" style="14" customWidth="1"/>
    <col min="9730" max="9731" width="10.85546875" style="14" customWidth="1"/>
    <col min="9732" max="9732" width="11.140625" style="14" bestFit="1" customWidth="1"/>
    <col min="9733" max="9733" width="16" style="14" bestFit="1" customWidth="1"/>
    <col min="9734" max="9734" width="12.140625" style="14" bestFit="1" customWidth="1"/>
    <col min="9735" max="9735" width="9.85546875" style="14" bestFit="1" customWidth="1"/>
    <col min="9736" max="9736" width="10.7109375" style="14" customWidth="1"/>
    <col min="9737" max="9984" width="9.140625" style="14"/>
    <col min="9985" max="9985" width="11.42578125" style="14" customWidth="1"/>
    <col min="9986" max="9987" width="10.85546875" style="14" customWidth="1"/>
    <col min="9988" max="9988" width="11.140625" style="14" bestFit="1" customWidth="1"/>
    <col min="9989" max="9989" width="16" style="14" bestFit="1" customWidth="1"/>
    <col min="9990" max="9990" width="12.140625" style="14" bestFit="1" customWidth="1"/>
    <col min="9991" max="9991" width="9.85546875" style="14" bestFit="1" customWidth="1"/>
    <col min="9992" max="9992" width="10.7109375" style="14" customWidth="1"/>
    <col min="9993" max="10240" width="9.140625" style="14"/>
    <col min="10241" max="10241" width="11.42578125" style="14" customWidth="1"/>
    <col min="10242" max="10243" width="10.85546875" style="14" customWidth="1"/>
    <col min="10244" max="10244" width="11.140625" style="14" bestFit="1" customWidth="1"/>
    <col min="10245" max="10245" width="16" style="14" bestFit="1" customWidth="1"/>
    <col min="10246" max="10246" width="12.140625" style="14" bestFit="1" customWidth="1"/>
    <col min="10247" max="10247" width="9.85546875" style="14" bestFit="1" customWidth="1"/>
    <col min="10248" max="10248" width="10.7109375" style="14" customWidth="1"/>
    <col min="10249" max="10496" width="9.140625" style="14"/>
    <col min="10497" max="10497" width="11.42578125" style="14" customWidth="1"/>
    <col min="10498" max="10499" width="10.85546875" style="14" customWidth="1"/>
    <col min="10500" max="10500" width="11.140625" style="14" bestFit="1" customWidth="1"/>
    <col min="10501" max="10501" width="16" style="14" bestFit="1" customWidth="1"/>
    <col min="10502" max="10502" width="12.140625" style="14" bestFit="1" customWidth="1"/>
    <col min="10503" max="10503" width="9.85546875" style="14" bestFit="1" customWidth="1"/>
    <col min="10504" max="10504" width="10.7109375" style="14" customWidth="1"/>
    <col min="10505" max="10752" width="9.140625" style="14"/>
    <col min="10753" max="10753" width="11.42578125" style="14" customWidth="1"/>
    <col min="10754" max="10755" width="10.85546875" style="14" customWidth="1"/>
    <col min="10756" max="10756" width="11.140625" style="14" bestFit="1" customWidth="1"/>
    <col min="10757" max="10757" width="16" style="14" bestFit="1" customWidth="1"/>
    <col min="10758" max="10758" width="12.140625" style="14" bestFit="1" customWidth="1"/>
    <col min="10759" max="10759" width="9.85546875" style="14" bestFit="1" customWidth="1"/>
    <col min="10760" max="10760" width="10.7109375" style="14" customWidth="1"/>
    <col min="10761" max="11008" width="9.140625" style="14"/>
    <col min="11009" max="11009" width="11.42578125" style="14" customWidth="1"/>
    <col min="11010" max="11011" width="10.85546875" style="14" customWidth="1"/>
    <col min="11012" max="11012" width="11.140625" style="14" bestFit="1" customWidth="1"/>
    <col min="11013" max="11013" width="16" style="14" bestFit="1" customWidth="1"/>
    <col min="11014" max="11014" width="12.140625" style="14" bestFit="1" customWidth="1"/>
    <col min="11015" max="11015" width="9.85546875" style="14" bestFit="1" customWidth="1"/>
    <col min="11016" max="11016" width="10.7109375" style="14" customWidth="1"/>
    <col min="11017" max="11264" width="9.140625" style="14"/>
    <col min="11265" max="11265" width="11.42578125" style="14" customWidth="1"/>
    <col min="11266" max="11267" width="10.85546875" style="14" customWidth="1"/>
    <col min="11268" max="11268" width="11.140625" style="14" bestFit="1" customWidth="1"/>
    <col min="11269" max="11269" width="16" style="14" bestFit="1" customWidth="1"/>
    <col min="11270" max="11270" width="12.140625" style="14" bestFit="1" customWidth="1"/>
    <col min="11271" max="11271" width="9.85546875" style="14" bestFit="1" customWidth="1"/>
    <col min="11272" max="11272" width="10.7109375" style="14" customWidth="1"/>
    <col min="11273" max="11520" width="9.140625" style="14"/>
    <col min="11521" max="11521" width="11.42578125" style="14" customWidth="1"/>
    <col min="11522" max="11523" width="10.85546875" style="14" customWidth="1"/>
    <col min="11524" max="11524" width="11.140625" style="14" bestFit="1" customWidth="1"/>
    <col min="11525" max="11525" width="16" style="14" bestFit="1" customWidth="1"/>
    <col min="11526" max="11526" width="12.140625" style="14" bestFit="1" customWidth="1"/>
    <col min="11527" max="11527" width="9.85546875" style="14" bestFit="1" customWidth="1"/>
    <col min="11528" max="11528" width="10.7109375" style="14" customWidth="1"/>
    <col min="11529" max="11776" width="9.140625" style="14"/>
    <col min="11777" max="11777" width="11.42578125" style="14" customWidth="1"/>
    <col min="11778" max="11779" width="10.85546875" style="14" customWidth="1"/>
    <col min="11780" max="11780" width="11.140625" style="14" bestFit="1" customWidth="1"/>
    <col min="11781" max="11781" width="16" style="14" bestFit="1" customWidth="1"/>
    <col min="11782" max="11782" width="12.140625" style="14" bestFit="1" customWidth="1"/>
    <col min="11783" max="11783" width="9.85546875" style="14" bestFit="1" customWidth="1"/>
    <col min="11784" max="11784" width="10.7109375" style="14" customWidth="1"/>
    <col min="11785" max="12032" width="9.140625" style="14"/>
    <col min="12033" max="12033" width="11.42578125" style="14" customWidth="1"/>
    <col min="12034" max="12035" width="10.85546875" style="14" customWidth="1"/>
    <col min="12036" max="12036" width="11.140625" style="14" bestFit="1" customWidth="1"/>
    <col min="12037" max="12037" width="16" style="14" bestFit="1" customWidth="1"/>
    <col min="12038" max="12038" width="12.140625" style="14" bestFit="1" customWidth="1"/>
    <col min="12039" max="12039" width="9.85546875" style="14" bestFit="1" customWidth="1"/>
    <col min="12040" max="12040" width="10.7109375" style="14" customWidth="1"/>
    <col min="12041" max="12288" width="9.140625" style="14"/>
    <col min="12289" max="12289" width="11.42578125" style="14" customWidth="1"/>
    <col min="12290" max="12291" width="10.85546875" style="14" customWidth="1"/>
    <col min="12292" max="12292" width="11.140625" style="14" bestFit="1" customWidth="1"/>
    <col min="12293" max="12293" width="16" style="14" bestFit="1" customWidth="1"/>
    <col min="12294" max="12294" width="12.140625" style="14" bestFit="1" customWidth="1"/>
    <col min="12295" max="12295" width="9.85546875" style="14" bestFit="1" customWidth="1"/>
    <col min="12296" max="12296" width="10.7109375" style="14" customWidth="1"/>
    <col min="12297" max="12544" width="9.140625" style="14"/>
    <col min="12545" max="12545" width="11.42578125" style="14" customWidth="1"/>
    <col min="12546" max="12547" width="10.85546875" style="14" customWidth="1"/>
    <col min="12548" max="12548" width="11.140625" style="14" bestFit="1" customWidth="1"/>
    <col min="12549" max="12549" width="16" style="14" bestFit="1" customWidth="1"/>
    <col min="12550" max="12550" width="12.140625" style="14" bestFit="1" customWidth="1"/>
    <col min="12551" max="12551" width="9.85546875" style="14" bestFit="1" customWidth="1"/>
    <col min="12552" max="12552" width="10.7109375" style="14" customWidth="1"/>
    <col min="12553" max="12800" width="9.140625" style="14"/>
    <col min="12801" max="12801" width="11.42578125" style="14" customWidth="1"/>
    <col min="12802" max="12803" width="10.85546875" style="14" customWidth="1"/>
    <col min="12804" max="12804" width="11.140625" style="14" bestFit="1" customWidth="1"/>
    <col min="12805" max="12805" width="16" style="14" bestFit="1" customWidth="1"/>
    <col min="12806" max="12806" width="12.140625" style="14" bestFit="1" customWidth="1"/>
    <col min="12807" max="12807" width="9.85546875" style="14" bestFit="1" customWidth="1"/>
    <col min="12808" max="12808" width="10.7109375" style="14" customWidth="1"/>
    <col min="12809" max="13056" width="9.140625" style="14"/>
    <col min="13057" max="13057" width="11.42578125" style="14" customWidth="1"/>
    <col min="13058" max="13059" width="10.85546875" style="14" customWidth="1"/>
    <col min="13060" max="13060" width="11.140625" style="14" bestFit="1" customWidth="1"/>
    <col min="13061" max="13061" width="16" style="14" bestFit="1" customWidth="1"/>
    <col min="13062" max="13062" width="12.140625" style="14" bestFit="1" customWidth="1"/>
    <col min="13063" max="13063" width="9.85546875" style="14" bestFit="1" customWidth="1"/>
    <col min="13064" max="13064" width="10.7109375" style="14" customWidth="1"/>
    <col min="13065" max="13312" width="9.140625" style="14"/>
    <col min="13313" max="13313" width="11.42578125" style="14" customWidth="1"/>
    <col min="13314" max="13315" width="10.85546875" style="14" customWidth="1"/>
    <col min="13316" max="13316" width="11.140625" style="14" bestFit="1" customWidth="1"/>
    <col min="13317" max="13317" width="16" style="14" bestFit="1" customWidth="1"/>
    <col min="13318" max="13318" width="12.140625" style="14" bestFit="1" customWidth="1"/>
    <col min="13319" max="13319" width="9.85546875" style="14" bestFit="1" customWidth="1"/>
    <col min="13320" max="13320" width="10.7109375" style="14" customWidth="1"/>
    <col min="13321" max="13568" width="9.140625" style="14"/>
    <col min="13569" max="13569" width="11.42578125" style="14" customWidth="1"/>
    <col min="13570" max="13571" width="10.85546875" style="14" customWidth="1"/>
    <col min="13572" max="13572" width="11.140625" style="14" bestFit="1" customWidth="1"/>
    <col min="13573" max="13573" width="16" style="14" bestFit="1" customWidth="1"/>
    <col min="13574" max="13574" width="12.140625" style="14" bestFit="1" customWidth="1"/>
    <col min="13575" max="13575" width="9.85546875" style="14" bestFit="1" customWidth="1"/>
    <col min="13576" max="13576" width="10.7109375" style="14" customWidth="1"/>
    <col min="13577" max="13824" width="9.140625" style="14"/>
    <col min="13825" max="13825" width="11.42578125" style="14" customWidth="1"/>
    <col min="13826" max="13827" width="10.85546875" style="14" customWidth="1"/>
    <col min="13828" max="13828" width="11.140625" style="14" bestFit="1" customWidth="1"/>
    <col min="13829" max="13829" width="16" style="14" bestFit="1" customWidth="1"/>
    <col min="13830" max="13830" width="12.140625" style="14" bestFit="1" customWidth="1"/>
    <col min="13831" max="13831" width="9.85546875" style="14" bestFit="1" customWidth="1"/>
    <col min="13832" max="13832" width="10.7109375" style="14" customWidth="1"/>
    <col min="13833" max="14080" width="9.140625" style="14"/>
    <col min="14081" max="14081" width="11.42578125" style="14" customWidth="1"/>
    <col min="14082" max="14083" width="10.85546875" style="14" customWidth="1"/>
    <col min="14084" max="14084" width="11.140625" style="14" bestFit="1" customWidth="1"/>
    <col min="14085" max="14085" width="16" style="14" bestFit="1" customWidth="1"/>
    <col min="14086" max="14086" width="12.140625" style="14" bestFit="1" customWidth="1"/>
    <col min="14087" max="14087" width="9.85546875" style="14" bestFit="1" customWidth="1"/>
    <col min="14088" max="14088" width="10.7109375" style="14" customWidth="1"/>
    <col min="14089" max="14336" width="9.140625" style="14"/>
    <col min="14337" max="14337" width="11.42578125" style="14" customWidth="1"/>
    <col min="14338" max="14339" width="10.85546875" style="14" customWidth="1"/>
    <col min="14340" max="14340" width="11.140625" style="14" bestFit="1" customWidth="1"/>
    <col min="14341" max="14341" width="16" style="14" bestFit="1" customWidth="1"/>
    <col min="14342" max="14342" width="12.140625" style="14" bestFit="1" customWidth="1"/>
    <col min="14343" max="14343" width="9.85546875" style="14" bestFit="1" customWidth="1"/>
    <col min="14344" max="14344" width="10.7109375" style="14" customWidth="1"/>
    <col min="14345" max="14592" width="9.140625" style="14"/>
    <col min="14593" max="14593" width="11.42578125" style="14" customWidth="1"/>
    <col min="14594" max="14595" width="10.85546875" style="14" customWidth="1"/>
    <col min="14596" max="14596" width="11.140625" style="14" bestFit="1" customWidth="1"/>
    <col min="14597" max="14597" width="16" style="14" bestFit="1" customWidth="1"/>
    <col min="14598" max="14598" width="12.140625" style="14" bestFit="1" customWidth="1"/>
    <col min="14599" max="14599" width="9.85546875" style="14" bestFit="1" customWidth="1"/>
    <col min="14600" max="14600" width="10.7109375" style="14" customWidth="1"/>
    <col min="14601" max="14848" width="9.140625" style="14"/>
    <col min="14849" max="14849" width="11.42578125" style="14" customWidth="1"/>
    <col min="14850" max="14851" width="10.85546875" style="14" customWidth="1"/>
    <col min="14852" max="14852" width="11.140625" style="14" bestFit="1" customWidth="1"/>
    <col min="14853" max="14853" width="16" style="14" bestFit="1" customWidth="1"/>
    <col min="14854" max="14854" width="12.140625" style="14" bestFit="1" customWidth="1"/>
    <col min="14855" max="14855" width="9.85546875" style="14" bestFit="1" customWidth="1"/>
    <col min="14856" max="14856" width="10.7109375" style="14" customWidth="1"/>
    <col min="14857" max="15104" width="9.140625" style="14"/>
    <col min="15105" max="15105" width="11.42578125" style="14" customWidth="1"/>
    <col min="15106" max="15107" width="10.85546875" style="14" customWidth="1"/>
    <col min="15108" max="15108" width="11.140625" style="14" bestFit="1" customWidth="1"/>
    <col min="15109" max="15109" width="16" style="14" bestFit="1" customWidth="1"/>
    <col min="15110" max="15110" width="12.140625" style="14" bestFit="1" customWidth="1"/>
    <col min="15111" max="15111" width="9.85546875" style="14" bestFit="1" customWidth="1"/>
    <col min="15112" max="15112" width="10.7109375" style="14" customWidth="1"/>
    <col min="15113" max="15360" width="9.140625" style="14"/>
    <col min="15361" max="15361" width="11.42578125" style="14" customWidth="1"/>
    <col min="15362" max="15363" width="10.85546875" style="14" customWidth="1"/>
    <col min="15364" max="15364" width="11.140625" style="14" bestFit="1" customWidth="1"/>
    <col min="15365" max="15365" width="16" style="14" bestFit="1" customWidth="1"/>
    <col min="15366" max="15366" width="12.140625" style="14" bestFit="1" customWidth="1"/>
    <col min="15367" max="15367" width="9.85546875" style="14" bestFit="1" customWidth="1"/>
    <col min="15368" max="15368" width="10.7109375" style="14" customWidth="1"/>
    <col min="15369" max="15616" width="9.140625" style="14"/>
    <col min="15617" max="15617" width="11.42578125" style="14" customWidth="1"/>
    <col min="15618" max="15619" width="10.85546875" style="14" customWidth="1"/>
    <col min="15620" max="15620" width="11.140625" style="14" bestFit="1" customWidth="1"/>
    <col min="15621" max="15621" width="16" style="14" bestFit="1" customWidth="1"/>
    <col min="15622" max="15622" width="12.140625" style="14" bestFit="1" customWidth="1"/>
    <col min="15623" max="15623" width="9.85546875" style="14" bestFit="1" customWidth="1"/>
    <col min="15624" max="15624" width="10.7109375" style="14" customWidth="1"/>
    <col min="15625" max="15872" width="9.140625" style="14"/>
    <col min="15873" max="15873" width="11.42578125" style="14" customWidth="1"/>
    <col min="15874" max="15875" width="10.85546875" style="14" customWidth="1"/>
    <col min="15876" max="15876" width="11.140625" style="14" bestFit="1" customWidth="1"/>
    <col min="15877" max="15877" width="16" style="14" bestFit="1" customWidth="1"/>
    <col min="15878" max="15878" width="12.140625" style="14" bestFit="1" customWidth="1"/>
    <col min="15879" max="15879" width="9.85546875" style="14" bestFit="1" customWidth="1"/>
    <col min="15880" max="15880" width="10.7109375" style="14" customWidth="1"/>
    <col min="15881" max="16128" width="9.140625" style="14"/>
    <col min="16129" max="16129" width="11.42578125" style="14" customWidth="1"/>
    <col min="16130" max="16131" width="10.85546875" style="14" customWidth="1"/>
    <col min="16132" max="16132" width="11.140625" style="14" bestFit="1" customWidth="1"/>
    <col min="16133" max="16133" width="16" style="14" bestFit="1" customWidth="1"/>
    <col min="16134" max="16134" width="12.140625" style="14" bestFit="1" customWidth="1"/>
    <col min="16135" max="16135" width="9.85546875" style="14" bestFit="1" customWidth="1"/>
    <col min="16136" max="16136" width="10.7109375" style="14" customWidth="1"/>
    <col min="16137" max="16384" width="9.140625" style="14"/>
  </cols>
  <sheetData>
    <row r="2" spans="3:11" s="22" customFormat="1">
      <c r="C2" s="22" t="s">
        <v>102</v>
      </c>
    </row>
    <row r="4" spans="3:11" ht="27">
      <c r="C4" s="12"/>
      <c r="D4" s="13" t="s">
        <v>19</v>
      </c>
      <c r="E4" s="13" t="s">
        <v>20</v>
      </c>
      <c r="F4" s="13" t="s">
        <v>21</v>
      </c>
      <c r="G4" s="13" t="s">
        <v>3</v>
      </c>
    </row>
    <row r="5" spans="3:11">
      <c r="C5" s="70" t="s">
        <v>56</v>
      </c>
      <c r="D5" s="103">
        <v>226.42925579500002</v>
      </c>
      <c r="E5" s="102">
        <v>66.947447148686791</v>
      </c>
      <c r="F5" s="102">
        <v>125.08569483989599</v>
      </c>
      <c r="G5" s="16">
        <f>F5/((D5+E5)/3)</f>
        <v>1.2790963997973552</v>
      </c>
      <c r="H5" s="17"/>
      <c r="I5" s="18"/>
      <c r="K5" s="59"/>
    </row>
    <row r="6" spans="3:11">
      <c r="C6" s="70" t="s">
        <v>57</v>
      </c>
      <c r="D6" s="103">
        <v>236.66664305400002</v>
      </c>
      <c r="E6" s="102">
        <v>72.28977149701447</v>
      </c>
      <c r="F6" s="102">
        <v>112.67383030727004</v>
      </c>
      <c r="G6" s="16">
        <f t="shared" ref="G6:G60" si="0">F6/((D6+E6)/3)</f>
        <v>1.0940750054114716</v>
      </c>
      <c r="H6" s="17"/>
      <c r="I6" s="18"/>
    </row>
    <row r="7" spans="3:11">
      <c r="C7" s="70" t="s">
        <v>58</v>
      </c>
      <c r="D7" s="103">
        <v>265.67214542520003</v>
      </c>
      <c r="E7" s="102">
        <v>79.404932980560574</v>
      </c>
      <c r="F7" s="102">
        <v>124.16142571632653</v>
      </c>
      <c r="G7" s="16">
        <f t="shared" si="0"/>
        <v>1.0794234113428771</v>
      </c>
      <c r="H7" s="17"/>
      <c r="I7" s="18"/>
    </row>
    <row r="8" spans="3:11">
      <c r="C8" s="70" t="s">
        <v>59</v>
      </c>
      <c r="D8" s="103">
        <v>299.06771500820003</v>
      </c>
      <c r="E8" s="102">
        <v>76.533952453262771</v>
      </c>
      <c r="F8" s="102">
        <v>112.3700696063291</v>
      </c>
      <c r="G8" s="16">
        <f t="shared" si="0"/>
        <v>0.8975205331152456</v>
      </c>
      <c r="H8" s="17"/>
      <c r="I8" s="18"/>
    </row>
    <row r="9" spans="3:11">
      <c r="C9" s="70" t="s">
        <v>60</v>
      </c>
      <c r="D9" s="103">
        <v>234.08870081774998</v>
      </c>
      <c r="E9" s="102">
        <v>80.059930499852513</v>
      </c>
      <c r="F9" s="102">
        <v>119.58680795631066</v>
      </c>
      <c r="G9" s="16">
        <f t="shared" si="0"/>
        <v>1.1420085529713075</v>
      </c>
      <c r="H9" s="17"/>
      <c r="I9" s="18"/>
    </row>
    <row r="10" spans="3:11">
      <c r="C10" s="70" t="s">
        <v>61</v>
      </c>
      <c r="D10" s="103">
        <v>279.93836769499995</v>
      </c>
      <c r="E10" s="102">
        <v>76.382364347882415</v>
      </c>
      <c r="F10" s="102">
        <v>120.53985063202936</v>
      </c>
      <c r="G10" s="16">
        <f t="shared" si="0"/>
        <v>1.0148709277252159</v>
      </c>
      <c r="H10" s="17"/>
      <c r="I10" s="18"/>
    </row>
    <row r="11" spans="3:11">
      <c r="C11" s="70" t="s">
        <v>62</v>
      </c>
      <c r="D11" s="103">
        <v>253.76283670799995</v>
      </c>
      <c r="E11" s="102">
        <v>73.802618090942175</v>
      </c>
      <c r="F11" s="102">
        <v>132.44660043478896</v>
      </c>
      <c r="G11" s="16">
        <f t="shared" si="0"/>
        <v>1.213008867336917</v>
      </c>
      <c r="H11" s="17"/>
      <c r="I11" s="18"/>
    </row>
    <row r="12" spans="3:11">
      <c r="C12" s="70" t="s">
        <v>63</v>
      </c>
      <c r="D12" s="103">
        <v>246.08110051540001</v>
      </c>
      <c r="E12" s="102">
        <v>79.381544403579639</v>
      </c>
      <c r="F12" s="102">
        <v>161.93930030970876</v>
      </c>
      <c r="G12" s="16">
        <f t="shared" si="0"/>
        <v>1.49269941885363</v>
      </c>
      <c r="H12" s="17"/>
      <c r="I12" s="18"/>
    </row>
    <row r="13" spans="3:11">
      <c r="C13" s="70" t="s">
        <v>64</v>
      </c>
      <c r="D13" s="103">
        <v>240.68496818999998</v>
      </c>
      <c r="E13" s="102">
        <v>78.990501302427845</v>
      </c>
      <c r="F13" s="102">
        <v>148.93339912257338</v>
      </c>
      <c r="G13" s="16">
        <f t="shared" si="0"/>
        <v>1.397668072802513</v>
      </c>
      <c r="H13" s="17"/>
      <c r="I13" s="18"/>
    </row>
    <row r="14" spans="3:11">
      <c r="C14" s="70" t="s">
        <v>65</v>
      </c>
      <c r="D14" s="103">
        <v>274.96538577999996</v>
      </c>
      <c r="E14" s="102">
        <v>93.695668910596225</v>
      </c>
      <c r="F14" s="102">
        <v>146.71706259086761</v>
      </c>
      <c r="G14" s="16">
        <f t="shared" si="0"/>
        <v>1.1939183219176912</v>
      </c>
      <c r="H14" s="17"/>
      <c r="I14" s="18"/>
    </row>
    <row r="15" spans="3:11">
      <c r="C15" s="70" t="s">
        <v>66</v>
      </c>
      <c r="D15" s="103">
        <v>272.54660232000003</v>
      </c>
      <c r="E15" s="102">
        <v>99.960516210858415</v>
      </c>
      <c r="F15" s="102">
        <v>182.35649678505749</v>
      </c>
      <c r="G15" s="16">
        <f t="shared" si="0"/>
        <v>1.4686148616777461</v>
      </c>
      <c r="H15" s="17"/>
      <c r="I15" s="18"/>
    </row>
    <row r="16" spans="3:11">
      <c r="C16" s="70" t="s">
        <v>67</v>
      </c>
      <c r="D16" s="103">
        <v>304.32824401000005</v>
      </c>
      <c r="E16" s="102">
        <v>92.133303885113236</v>
      </c>
      <c r="F16" s="102">
        <v>202.16739232918664</v>
      </c>
      <c r="G16" s="16">
        <f t="shared" si="0"/>
        <v>1.5297881476970228</v>
      </c>
      <c r="H16" s="17"/>
      <c r="I16" s="18"/>
    </row>
    <row r="17" spans="3:9">
      <c r="C17" s="70" t="s">
        <v>68</v>
      </c>
      <c r="D17" s="103">
        <v>275.20680176000002</v>
      </c>
      <c r="E17" s="102">
        <v>90.163019958672237</v>
      </c>
      <c r="F17" s="102">
        <v>190.30112895882354</v>
      </c>
      <c r="G17" s="16">
        <f t="shared" si="0"/>
        <v>1.5625356910731814</v>
      </c>
      <c r="H17" s="17"/>
      <c r="I17" s="18"/>
    </row>
    <row r="18" spans="3:9">
      <c r="C18" s="70" t="s">
        <v>69</v>
      </c>
      <c r="D18" s="103">
        <v>337.53875052000001</v>
      </c>
      <c r="E18" s="102">
        <v>95.466043152489277</v>
      </c>
      <c r="F18" s="102">
        <v>188.86832945308058</v>
      </c>
      <c r="G18" s="16">
        <f t="shared" si="0"/>
        <v>1.3085420684460209</v>
      </c>
      <c r="H18" s="17"/>
      <c r="I18" s="18"/>
    </row>
    <row r="19" spans="3:9">
      <c r="C19" s="70" t="s">
        <v>70</v>
      </c>
      <c r="D19" s="103">
        <v>418.54087343999998</v>
      </c>
      <c r="E19" s="102">
        <v>109.31914834590803</v>
      </c>
      <c r="F19" s="102">
        <v>197.35874371164223</v>
      </c>
      <c r="G19" s="16">
        <f t="shared" si="0"/>
        <v>1.1216538603013657</v>
      </c>
      <c r="H19" s="17"/>
      <c r="I19" s="18"/>
    </row>
    <row r="20" spans="3:9">
      <c r="C20" s="70" t="s">
        <v>71</v>
      </c>
      <c r="D20" s="103">
        <v>437.8823367199999</v>
      </c>
      <c r="E20" s="102">
        <v>102.34805711167294</v>
      </c>
      <c r="F20" s="102">
        <v>196.18776795180722</v>
      </c>
      <c r="G20" s="16">
        <f t="shared" si="0"/>
        <v>1.089467217275466</v>
      </c>
      <c r="H20" s="17"/>
      <c r="I20" s="18"/>
    </row>
    <row r="21" spans="3:9">
      <c r="C21" s="70" t="s">
        <v>72</v>
      </c>
      <c r="D21" s="103">
        <v>364.47350232937112</v>
      </c>
      <c r="E21" s="102">
        <v>99.521722551935213</v>
      </c>
      <c r="F21" s="102">
        <v>212.51444350399004</v>
      </c>
      <c r="G21" s="16">
        <f t="shared" si="0"/>
        <v>1.3740299389396922</v>
      </c>
      <c r="H21" s="17"/>
      <c r="I21" s="18"/>
    </row>
    <row r="22" spans="3:9">
      <c r="C22" s="70" t="s">
        <v>73</v>
      </c>
      <c r="D22" s="103">
        <v>476.34657289660834</v>
      </c>
      <c r="E22" s="102">
        <v>119.12831315661026</v>
      </c>
      <c r="F22" s="102">
        <v>276.24068303333337</v>
      </c>
      <c r="G22" s="16">
        <f t="shared" si="0"/>
        <v>1.3916994125356543</v>
      </c>
      <c r="H22" s="17"/>
      <c r="I22" s="18"/>
    </row>
    <row r="23" spans="3:9">
      <c r="C23" s="70" t="s">
        <v>74</v>
      </c>
      <c r="D23" s="103">
        <v>530.66565434192705</v>
      </c>
      <c r="E23" s="102">
        <v>133.81173410154344</v>
      </c>
      <c r="F23" s="102">
        <v>365.24336707391296</v>
      </c>
      <c r="G23" s="16">
        <f t="shared" si="0"/>
        <v>1.6490103655573174</v>
      </c>
      <c r="H23" s="17"/>
      <c r="I23" s="18"/>
    </row>
    <row r="24" spans="3:9">
      <c r="C24" s="70" t="s">
        <v>75</v>
      </c>
      <c r="D24" s="103">
        <v>636.247953300061</v>
      </c>
      <c r="E24" s="102">
        <v>132.98247471467062</v>
      </c>
      <c r="F24" s="102">
        <v>386.63908571643839</v>
      </c>
      <c r="G24" s="16">
        <f t="shared" si="0"/>
        <v>1.5078931031666125</v>
      </c>
      <c r="H24" s="17"/>
      <c r="I24" s="18"/>
    </row>
    <row r="25" spans="3:9" s="85" customFormat="1">
      <c r="C25" s="86" t="s">
        <v>76</v>
      </c>
      <c r="D25" s="103">
        <v>497.24000401181502</v>
      </c>
      <c r="E25" s="102">
        <v>121.6392116582806</v>
      </c>
      <c r="F25" s="102">
        <v>384.36823152791709</v>
      </c>
      <c r="G25" s="83">
        <f t="shared" si="0"/>
        <v>1.8632144453828836</v>
      </c>
      <c r="H25" s="84"/>
      <c r="I25" s="18"/>
    </row>
    <row r="26" spans="3:9" s="85" customFormat="1">
      <c r="C26" s="86" t="s">
        <v>77</v>
      </c>
      <c r="D26" s="103">
        <v>576.86947104904823</v>
      </c>
      <c r="E26" s="102">
        <v>154.47935021237336</v>
      </c>
      <c r="F26" s="102">
        <v>442.63536278965523</v>
      </c>
      <c r="G26" s="83">
        <f t="shared" si="0"/>
        <v>1.8156945766024608</v>
      </c>
      <c r="H26" s="84"/>
      <c r="I26" s="18"/>
    </row>
    <row r="27" spans="3:9" s="85" customFormat="1">
      <c r="C27" s="86" t="s">
        <v>78</v>
      </c>
      <c r="D27" s="103">
        <v>734.9205781869224</v>
      </c>
      <c r="E27" s="102">
        <v>178.57271720562915</v>
      </c>
      <c r="F27" s="102">
        <v>450.57454871436533</v>
      </c>
      <c r="G27" s="83">
        <f t="shared" si="0"/>
        <v>1.4797302322424006</v>
      </c>
      <c r="H27" s="84"/>
      <c r="I27" s="18"/>
    </row>
    <row r="28" spans="3:9" s="85" customFormat="1">
      <c r="C28" s="86" t="s">
        <v>79</v>
      </c>
      <c r="D28" s="103">
        <v>877.31059733752136</v>
      </c>
      <c r="E28" s="102">
        <v>176.76113022560261</v>
      </c>
      <c r="F28" s="102">
        <v>478.64582351171543</v>
      </c>
      <c r="G28" s="83">
        <f t="shared" si="0"/>
        <v>1.3622768099993026</v>
      </c>
      <c r="H28" s="84"/>
      <c r="I28" s="18"/>
    </row>
    <row r="29" spans="3:9" s="85" customFormat="1">
      <c r="C29" s="86" t="s">
        <v>80</v>
      </c>
      <c r="D29" s="103">
        <v>725.94501676401865</v>
      </c>
      <c r="E29" s="102">
        <v>153.28113394245156</v>
      </c>
      <c r="F29" s="102">
        <v>483.45759405008209</v>
      </c>
      <c r="G29" s="83">
        <f t="shared" si="0"/>
        <v>1.6496015058069555</v>
      </c>
      <c r="H29" s="84"/>
      <c r="I29" s="18"/>
    </row>
    <row r="30" spans="3:9" s="85" customFormat="1">
      <c r="C30" s="86" t="s">
        <v>81</v>
      </c>
      <c r="D30" s="103">
        <v>924.46163574132459</v>
      </c>
      <c r="E30" s="102">
        <v>179.62429443058738</v>
      </c>
      <c r="F30" s="102">
        <v>546.89415523412299</v>
      </c>
      <c r="G30" s="83">
        <f t="shared" si="0"/>
        <v>1.4860097578155951</v>
      </c>
      <c r="H30" s="84"/>
      <c r="I30" s="18"/>
    </row>
    <row r="31" spans="3:9">
      <c r="C31" s="70" t="s">
        <v>82</v>
      </c>
      <c r="D31" s="103">
        <v>1019.2923278595916</v>
      </c>
      <c r="E31" s="102">
        <v>206.95789583775155</v>
      </c>
      <c r="F31" s="102">
        <v>630.47222913778808</v>
      </c>
      <c r="G31" s="16">
        <f t="shared" si="0"/>
        <v>1.5424394229347713</v>
      </c>
      <c r="H31" s="17"/>
      <c r="I31" s="18"/>
    </row>
    <row r="32" spans="3:9">
      <c r="C32" s="70" t="s">
        <v>83</v>
      </c>
      <c r="D32" s="103">
        <v>1016.1812470612224</v>
      </c>
      <c r="E32" s="102">
        <v>187.39861099758002</v>
      </c>
      <c r="F32" s="102">
        <v>930.8333929932885</v>
      </c>
      <c r="G32" s="16">
        <f t="shared" si="0"/>
        <v>2.3201619404663001</v>
      </c>
      <c r="H32" s="17"/>
      <c r="I32" s="18"/>
    </row>
    <row r="33" spans="3:9">
      <c r="C33" s="70" t="s">
        <v>31</v>
      </c>
      <c r="D33" s="103">
        <v>988.19974846938942</v>
      </c>
      <c r="E33" s="102">
        <v>185.86211880413376</v>
      </c>
      <c r="F33" s="102">
        <v>1018.9706383705883</v>
      </c>
      <c r="G33" s="16">
        <f t="shared" si="0"/>
        <v>2.6037059888596068</v>
      </c>
      <c r="H33" s="17"/>
      <c r="I33" s="18"/>
    </row>
    <row r="34" spans="3:9">
      <c r="C34" s="70" t="s">
        <v>32</v>
      </c>
      <c r="D34" s="103">
        <v>1114.1236367910305</v>
      </c>
      <c r="E34" s="102">
        <v>206.60217107740738</v>
      </c>
      <c r="F34" s="102">
        <v>1220.7294868377248</v>
      </c>
      <c r="G34" s="16">
        <f t="shared" si="0"/>
        <v>2.7728605276697813</v>
      </c>
      <c r="H34" s="17"/>
      <c r="I34" s="18"/>
    </row>
    <row r="35" spans="3:9">
      <c r="C35" s="70" t="s">
        <v>33</v>
      </c>
      <c r="D35" s="103">
        <v>1242.857198483433</v>
      </c>
      <c r="E35" s="102">
        <v>245.42478904493066</v>
      </c>
      <c r="F35" s="102">
        <v>1469.799646717129</v>
      </c>
      <c r="G35" s="16">
        <f t="shared" si="0"/>
        <v>2.9627442763546536</v>
      </c>
      <c r="H35" s="17"/>
      <c r="I35" s="18"/>
    </row>
    <row r="36" spans="3:9">
      <c r="C36" s="70" t="s">
        <v>34</v>
      </c>
      <c r="D36" s="103">
        <v>1638.9294000966077</v>
      </c>
      <c r="E36" s="102">
        <v>295.03091874489394</v>
      </c>
      <c r="F36" s="102">
        <v>1361.1399403110076</v>
      </c>
      <c r="G36" s="16">
        <f t="shared" si="0"/>
        <v>2.1114289580559285</v>
      </c>
      <c r="H36" s="17"/>
      <c r="I36" s="18"/>
    </row>
    <row r="37" spans="3:9">
      <c r="C37" s="70" t="s">
        <v>35</v>
      </c>
      <c r="D37" s="103">
        <v>1430.7622168175485</v>
      </c>
      <c r="E37" s="102">
        <v>257.24817779518355</v>
      </c>
      <c r="F37" s="102">
        <v>1421.9199898102981</v>
      </c>
      <c r="G37" s="16">
        <f t="shared" si="0"/>
        <v>2.527093424925003</v>
      </c>
      <c r="H37" s="17"/>
      <c r="I37" s="18"/>
    </row>
    <row r="38" spans="3:9">
      <c r="C38" s="70" t="s">
        <v>36</v>
      </c>
      <c r="D38" s="103">
        <v>1753.6045320323942</v>
      </c>
      <c r="E38" s="102">
        <v>340.84649876913039</v>
      </c>
      <c r="F38" s="102">
        <v>1526.1346436753172</v>
      </c>
      <c r="G38" s="16">
        <f t="shared" si="0"/>
        <v>2.1859684775126222</v>
      </c>
      <c r="H38" s="17"/>
      <c r="I38" s="18"/>
    </row>
    <row r="39" spans="3:9">
      <c r="C39" s="70" t="s">
        <v>37</v>
      </c>
      <c r="D39" s="103">
        <v>1610.8953301646743</v>
      </c>
      <c r="E39" s="102">
        <v>341.44722242666802</v>
      </c>
      <c r="F39" s="102">
        <v>1373.3301528049822</v>
      </c>
      <c r="G39" s="16">
        <f t="shared" si="0"/>
        <v>2.1102805206732227</v>
      </c>
      <c r="H39" s="17"/>
      <c r="I39" s="18"/>
    </row>
    <row r="40" spans="3:9">
      <c r="C40" s="70" t="s">
        <v>38</v>
      </c>
      <c r="D40" s="103">
        <v>1468.9128876752491</v>
      </c>
      <c r="E40" s="102">
        <v>299.88245890172652</v>
      </c>
      <c r="F40" s="102">
        <v>1480.1575631799039</v>
      </c>
      <c r="G40" s="16">
        <f t="shared" si="0"/>
        <v>2.5104502327717246</v>
      </c>
      <c r="H40" s="17"/>
      <c r="I40" s="18"/>
    </row>
    <row r="41" spans="3:9">
      <c r="C41" s="70" t="s">
        <v>39</v>
      </c>
      <c r="D41" s="103">
        <v>966.01880608846807</v>
      </c>
      <c r="E41" s="102">
        <v>226.56153588881611</v>
      </c>
      <c r="F41" s="102">
        <v>1493.1080580293412</v>
      </c>
      <c r="G41" s="16">
        <f t="shared" si="0"/>
        <v>3.7559936353313996</v>
      </c>
      <c r="H41" s="17"/>
      <c r="I41" s="18"/>
    </row>
    <row r="42" spans="3:9">
      <c r="C42" s="70" t="s">
        <v>40</v>
      </c>
      <c r="D42" s="103">
        <v>1000.8078137959059</v>
      </c>
      <c r="E42" s="102">
        <v>235.03742579626115</v>
      </c>
      <c r="F42" s="102">
        <v>1518.2037025400625</v>
      </c>
      <c r="G42" s="16">
        <f t="shared" si="0"/>
        <v>3.685421897262172</v>
      </c>
      <c r="H42" s="17"/>
      <c r="I42" s="18"/>
    </row>
    <row r="43" spans="3:9">
      <c r="C43" s="70" t="s">
        <v>41</v>
      </c>
      <c r="D43" s="103">
        <v>1089.3255283439116</v>
      </c>
      <c r="E43" s="102">
        <v>249.99126309596579</v>
      </c>
      <c r="F43" s="102">
        <v>2009.9555894102295</v>
      </c>
      <c r="G43" s="16">
        <f t="shared" si="0"/>
        <v>4.5021960500831764</v>
      </c>
      <c r="H43" s="17"/>
      <c r="I43" s="18"/>
    </row>
    <row r="44" spans="3:9">
      <c r="C44" s="70" t="s">
        <v>42</v>
      </c>
      <c r="D44" s="103">
        <v>1237.3019061338673</v>
      </c>
      <c r="E44" s="102">
        <v>262.29306704078607</v>
      </c>
      <c r="F44" s="102">
        <v>2110.413478816004</v>
      </c>
      <c r="G44" s="16">
        <f t="shared" si="0"/>
        <v>4.2219669642161648</v>
      </c>
      <c r="H44" s="17"/>
      <c r="I44" s="18"/>
    </row>
    <row r="45" spans="3:9">
      <c r="C45" s="70" t="s">
        <v>43</v>
      </c>
      <c r="D45" s="103">
        <v>1055.1521700000001</v>
      </c>
      <c r="E45" s="102">
        <v>217.87902033757561</v>
      </c>
      <c r="F45" s="102">
        <v>2199.2341437067334</v>
      </c>
      <c r="G45" s="16">
        <f t="shared" si="0"/>
        <v>5.1826714704222265</v>
      </c>
      <c r="H45" s="17"/>
      <c r="I45" s="18"/>
    </row>
    <row r="46" spans="3:9">
      <c r="C46" s="70" t="s">
        <v>44</v>
      </c>
      <c r="D46" s="103">
        <v>1230.018332323328</v>
      </c>
      <c r="E46" s="102">
        <v>263.23293556637805</v>
      </c>
      <c r="F46" s="102">
        <v>1864.4088699619351</v>
      </c>
      <c r="G46" s="16">
        <f t="shared" si="0"/>
        <v>3.7456700892611798</v>
      </c>
      <c r="H46" s="17"/>
      <c r="I46" s="18"/>
    </row>
    <row r="47" spans="3:9">
      <c r="C47" s="70" t="s">
        <v>45</v>
      </c>
      <c r="D47" s="103">
        <v>1245.7909386387967</v>
      </c>
      <c r="E47" s="102">
        <v>290.88867794144682</v>
      </c>
      <c r="F47" s="102">
        <v>2110.2405157640387</v>
      </c>
      <c r="G47" s="16">
        <f t="shared" si="0"/>
        <v>4.1197406921949193</v>
      </c>
      <c r="H47" s="17"/>
      <c r="I47" s="18"/>
    </row>
    <row r="48" spans="3:9">
      <c r="C48" s="70" t="s">
        <v>46</v>
      </c>
      <c r="D48" s="103">
        <v>1521.314021209035</v>
      </c>
      <c r="E48" s="102">
        <v>313.31669261541248</v>
      </c>
      <c r="F48" s="102">
        <v>2263.9310029392714</v>
      </c>
      <c r="G48" s="16">
        <f t="shared" si="0"/>
        <v>3.7019946072197443</v>
      </c>
      <c r="H48" s="17"/>
      <c r="I48" s="18"/>
    </row>
    <row r="49" spans="1:9">
      <c r="C49" s="70" t="s">
        <v>47</v>
      </c>
      <c r="D49" s="103">
        <v>1391.5312570722617</v>
      </c>
      <c r="E49" s="102">
        <v>247.2322002411903</v>
      </c>
      <c r="F49" s="102">
        <v>2717.7012598414331</v>
      </c>
      <c r="G49" s="16">
        <f t="shared" si="0"/>
        <v>4.9751559586825884</v>
      </c>
      <c r="H49" s="17"/>
      <c r="I49" s="18"/>
    </row>
    <row r="50" spans="1:9">
      <c r="C50" s="70" t="s">
        <v>48</v>
      </c>
      <c r="D50" s="103">
        <v>1583.8117595700535</v>
      </c>
      <c r="E50" s="102">
        <v>328.43129122787076</v>
      </c>
      <c r="F50" s="102">
        <v>2759.2537927394233</v>
      </c>
      <c r="G50" s="16">
        <f t="shared" si="0"/>
        <v>4.3288228317860513</v>
      </c>
      <c r="H50" s="17"/>
      <c r="I50" s="18"/>
    </row>
    <row r="51" spans="1:9">
      <c r="C51" s="70" t="s">
        <v>49</v>
      </c>
      <c r="D51" s="103">
        <v>1762.3905484885283</v>
      </c>
      <c r="E51" s="102">
        <v>347.09520027762034</v>
      </c>
      <c r="F51" s="102">
        <v>2755.2117676429257</v>
      </c>
      <c r="G51" s="16">
        <f t="shared" si="0"/>
        <v>3.9183176789714733</v>
      </c>
      <c r="H51" s="17"/>
      <c r="I51" s="18"/>
    </row>
    <row r="52" spans="1:9">
      <c r="C52" s="70" t="s">
        <v>50</v>
      </c>
      <c r="D52" s="103">
        <v>2010.5765625446397</v>
      </c>
      <c r="E52" s="102">
        <v>337.93360321372626</v>
      </c>
      <c r="F52" s="102">
        <v>2818.2592680307193</v>
      </c>
      <c r="G52" s="16">
        <f t="shared" si="0"/>
        <v>3.6000601263575946</v>
      </c>
      <c r="H52" s="17"/>
      <c r="I52" s="18"/>
    </row>
    <row r="53" spans="1:9">
      <c r="C53" s="70" t="s">
        <v>51</v>
      </c>
      <c r="D53" s="103">
        <v>1681.8731983653454</v>
      </c>
      <c r="E53" s="102">
        <v>295.08536064861869</v>
      </c>
      <c r="F53" s="102">
        <v>2816.704828600602</v>
      </c>
      <c r="G53" s="16">
        <f t="shared" si="0"/>
        <v>4.2743002615170749</v>
      </c>
      <c r="H53" s="17"/>
      <c r="I53" s="18"/>
    </row>
    <row r="54" spans="1:9">
      <c r="C54" s="70" t="s">
        <v>52</v>
      </c>
      <c r="D54" s="103">
        <v>1965.4129908838586</v>
      </c>
      <c r="E54" s="102">
        <v>358.07239180911563</v>
      </c>
      <c r="F54" s="102">
        <v>2780.985068705093</v>
      </c>
      <c r="G54" s="16">
        <f>F54/((D54+E54)/3)</f>
        <v>3.5907069905667308</v>
      </c>
      <c r="H54" s="17"/>
      <c r="I54" s="18"/>
    </row>
    <row r="55" spans="1:9">
      <c r="C55" s="70" t="s">
        <v>53</v>
      </c>
      <c r="D55" s="103">
        <v>2079.8604904626086</v>
      </c>
      <c r="E55" s="102">
        <v>433.79682568090732</v>
      </c>
      <c r="F55" s="102">
        <v>2914.658817144983</v>
      </c>
      <c r="G55" s="16">
        <f>F55/((D55+E55)/3)</f>
        <v>3.4785873139024637</v>
      </c>
      <c r="H55" s="17"/>
      <c r="I55" s="18"/>
    </row>
    <row r="56" spans="1:9">
      <c r="C56" s="70" t="s">
        <v>54</v>
      </c>
      <c r="D56" s="103">
        <v>1991.175844500422</v>
      </c>
      <c r="E56" s="102">
        <v>355.85489582024968</v>
      </c>
      <c r="F56" s="102">
        <v>2872.9740072534796</v>
      </c>
      <c r="G56" s="16">
        <f>F56/((D56+E56)/3)</f>
        <v>3.6722663549702155</v>
      </c>
      <c r="H56" s="17"/>
      <c r="I56" s="18"/>
    </row>
    <row r="57" spans="1:9" ht="15.75">
      <c r="A57" s="19"/>
      <c r="B57" s="20"/>
      <c r="C57" s="71" t="s">
        <v>84</v>
      </c>
      <c r="D57" s="103">
        <v>1576.2172715497925</v>
      </c>
      <c r="E57" s="102">
        <v>325.31060449482652</v>
      </c>
      <c r="F57" s="102">
        <v>2941.281373993796</v>
      </c>
      <c r="G57" s="16">
        <f t="shared" si="0"/>
        <v>4.6403969319324032</v>
      </c>
      <c r="H57" s="17"/>
      <c r="I57" s="18"/>
    </row>
    <row r="58" spans="1:9" ht="15.75">
      <c r="A58" s="19"/>
      <c r="B58" s="20"/>
      <c r="C58" s="71" t="s">
        <v>85</v>
      </c>
      <c r="D58" s="103">
        <v>1864.8096850836716</v>
      </c>
      <c r="E58" s="102">
        <v>354.02042412218128</v>
      </c>
      <c r="F58" s="102">
        <v>2981.6965719834875</v>
      </c>
      <c r="G58" s="16">
        <f t="shared" si="0"/>
        <v>4.0314441735929138</v>
      </c>
      <c r="H58" s="17"/>
      <c r="I58" s="18"/>
    </row>
    <row r="59" spans="1:9" ht="15.75">
      <c r="A59" s="19"/>
      <c r="B59" s="20"/>
      <c r="C59" s="71" t="s">
        <v>86</v>
      </c>
      <c r="D59" s="103">
        <v>2022.1468014026</v>
      </c>
      <c r="E59" s="102">
        <v>441.03126851649449</v>
      </c>
      <c r="F59" s="102">
        <v>3074.5144032913327</v>
      </c>
      <c r="G59" s="16">
        <f t="shared" si="0"/>
        <v>3.7445702048561005</v>
      </c>
      <c r="H59" s="17"/>
      <c r="I59" s="18"/>
    </row>
    <row r="60" spans="1:9" ht="15.75">
      <c r="A60" s="19"/>
      <c r="B60" s="20"/>
      <c r="C60" s="71" t="s">
        <v>87</v>
      </c>
      <c r="D60" s="103">
        <v>2275.2220419756536</v>
      </c>
      <c r="E60" s="102">
        <v>438.19897516482399</v>
      </c>
      <c r="F60" s="102">
        <v>2823.4223102112537</v>
      </c>
      <c r="G60" s="16">
        <f t="shared" si="0"/>
        <v>3.1216191210754682</v>
      </c>
      <c r="H60" s="17"/>
      <c r="I60" s="18"/>
    </row>
    <row r="61" spans="1:9" ht="15.75">
      <c r="C61" s="71" t="s">
        <v>88</v>
      </c>
      <c r="D61" s="103">
        <v>1832.367344510066</v>
      </c>
      <c r="E61" s="102">
        <v>373.2708026115825</v>
      </c>
      <c r="F61" s="102">
        <v>2598.6114889874457</v>
      </c>
      <c r="G61" s="16">
        <f>F61/((D61+E61)/3)</f>
        <v>3.5345029179586316</v>
      </c>
      <c r="I61" s="18"/>
    </row>
    <row r="62" spans="1:9" ht="15.75">
      <c r="C62" s="71" t="s">
        <v>89</v>
      </c>
      <c r="D62" s="103">
        <v>2069.4519126048012</v>
      </c>
      <c r="E62" s="102">
        <v>398.42649638308188</v>
      </c>
      <c r="F62" s="102">
        <v>2498.1414550504605</v>
      </c>
      <c r="G62" s="16">
        <f>F62/((D62+E62)/3)</f>
        <v>3.0367883352182519</v>
      </c>
      <c r="I62" s="18"/>
    </row>
    <row r="63" spans="1:9" ht="15.75">
      <c r="C63" s="71" t="s">
        <v>90</v>
      </c>
      <c r="D63" s="103">
        <v>2121.9507666969143</v>
      </c>
      <c r="E63" s="102">
        <v>453.243042852352</v>
      </c>
      <c r="F63" s="102">
        <v>2701.1615769932155</v>
      </c>
      <c r="G63" s="16">
        <f t="shared" ref="G63" si="1">F63/((D63+E63)/3)</f>
        <v>3.1467475189364449</v>
      </c>
      <c r="I63" s="18"/>
    </row>
    <row r="64" spans="1:9" ht="15.75" hidden="1">
      <c r="C64" s="21" t="s">
        <v>55</v>
      </c>
      <c r="D64" s="15"/>
      <c r="E64" s="15"/>
      <c r="F64" s="15">
        <v>2699187.5607971642</v>
      </c>
      <c r="G64" s="16"/>
      <c r="I64" s="18" t="e">
        <f t="shared" ref="I64" si="2">H64/$H$4</f>
        <v>#DIV/0!</v>
      </c>
    </row>
    <row r="65" spans="3:8">
      <c r="D65" s="59"/>
      <c r="E65" s="46"/>
      <c r="F65" s="46"/>
      <c r="G65" s="46"/>
      <c r="H65" s="46"/>
    </row>
    <row r="66" spans="3:8">
      <c r="D66" s="18"/>
      <c r="E66" s="46"/>
      <c r="F66" s="46"/>
    </row>
    <row r="67" spans="3:8">
      <c r="C67" s="46"/>
      <c r="D67" s="46"/>
      <c r="E67" s="46"/>
      <c r="F67" s="46"/>
      <c r="G67" s="46"/>
      <c r="H67" s="4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M32" sqref="M32"/>
    </sheetView>
  </sheetViews>
  <sheetFormatPr defaultRowHeight="15"/>
  <cols>
    <col min="3" max="3" width="11.28515625" customWidth="1"/>
    <col min="4" max="4" width="16.5703125" customWidth="1"/>
  </cols>
  <sheetData>
    <row r="2" spans="2:5" ht="15.75">
      <c r="B2" s="8" t="s">
        <v>15</v>
      </c>
    </row>
    <row r="5" spans="2:5" ht="22.5" customHeight="1">
      <c r="C5" s="11"/>
      <c r="D5" s="11" t="s">
        <v>16</v>
      </c>
      <c r="E5" s="50" t="s">
        <v>17</v>
      </c>
    </row>
    <row r="6" spans="2:5" ht="15.75">
      <c r="C6" s="5">
        <v>2000</v>
      </c>
      <c r="D6" s="10">
        <v>2195.0687921461799</v>
      </c>
      <c r="E6" s="10">
        <v>71.803731485429168</v>
      </c>
    </row>
    <row r="7" spans="2:5" ht="15.75">
      <c r="C7" s="5">
        <v>2001</v>
      </c>
      <c r="D7" s="10">
        <v>2364.019385026942</v>
      </c>
      <c r="E7" s="10">
        <v>73.420912590542585</v>
      </c>
    </row>
    <row r="8" spans="2:5" ht="15.75">
      <c r="C8" s="5">
        <v>2002</v>
      </c>
      <c r="D8" s="10">
        <v>2638.7391624245734</v>
      </c>
      <c r="E8" s="10">
        <v>77.654482251839426</v>
      </c>
    </row>
    <row r="9" spans="2:5" ht="15.75">
      <c r="C9" s="5">
        <v>2003</v>
      </c>
      <c r="D9" s="10">
        <v>2861.0267111958351</v>
      </c>
      <c r="E9" s="10">
        <v>71.688054436909994</v>
      </c>
    </row>
    <row r="10" spans="2:5" ht="15.75">
      <c r="C10" s="5">
        <v>2004</v>
      </c>
      <c r="D10" s="10">
        <v>3050.9261547004439</v>
      </c>
      <c r="E10" s="10">
        <v>59.524062207911477</v>
      </c>
    </row>
    <row r="11" spans="2:5" ht="15.75">
      <c r="C11" s="5">
        <v>2005</v>
      </c>
      <c r="D11" s="10">
        <v>3210.4418200077289</v>
      </c>
      <c r="E11" s="10">
        <v>50.075770179252743</v>
      </c>
    </row>
    <row r="12" spans="2:5" ht="15.75">
      <c r="C12" s="5">
        <v>2006</v>
      </c>
      <c r="D12" s="10">
        <v>3800.5435137244713</v>
      </c>
      <c r="E12" s="10">
        <v>48.963783967996029</v>
      </c>
    </row>
    <row r="13" spans="2:5" ht="15.75">
      <c r="C13" s="5">
        <v>2007</v>
      </c>
      <c r="D13" s="10">
        <v>5790.2410882949134</v>
      </c>
      <c r="E13" s="10">
        <v>56.920173836829704</v>
      </c>
    </row>
    <row r="14" spans="2:5" ht="15.75">
      <c r="C14" s="5">
        <v>2008</v>
      </c>
      <c r="D14" s="10">
        <v>7667.7158866100008</v>
      </c>
      <c r="E14" s="10">
        <v>59.908322984388732</v>
      </c>
    </row>
    <row r="15" spans="2:5" ht="15.75">
      <c r="C15" s="5">
        <v>2009</v>
      </c>
      <c r="D15" s="10">
        <v>8826.484667040002</v>
      </c>
      <c r="E15" s="10">
        <v>81.978439678749766</v>
      </c>
    </row>
    <row r="16" spans="2:5" ht="15.75">
      <c r="C16" s="5">
        <v>2010</v>
      </c>
      <c r="D16" s="10">
        <v>10105.016595819998</v>
      </c>
      <c r="E16" s="10">
        <v>86.826141678694071</v>
      </c>
    </row>
    <row r="17" spans="3:5" ht="15.75">
      <c r="C17" s="5">
        <v>2011</v>
      </c>
      <c r="D17" s="10">
        <v>11567.83442073</v>
      </c>
      <c r="E17" s="10">
        <v>80.139048274716799</v>
      </c>
    </row>
    <row r="18" spans="3:5" ht="15.75">
      <c r="C18" s="5">
        <v>2012</v>
      </c>
      <c r="D18" s="10">
        <v>13501.648625179998</v>
      </c>
      <c r="E18" s="10">
        <v>85.200431782944065</v>
      </c>
    </row>
    <row r="19" spans="3:5" ht="15.75">
      <c r="C19" s="5">
        <v>2013</v>
      </c>
      <c r="D19" s="10">
        <v>13643.057891709997</v>
      </c>
      <c r="E19" s="10">
        <v>84.597543320563844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სავაჭრო ბრუნვა წლიური</vt:lpstr>
      <vt:lpstr>სავაჭრო ბრუნვა კვარტალური</vt:lpstr>
      <vt:lpstr>საქონლით ვაჭრობა თვიური</vt:lpstr>
      <vt:lpstr>უცხოური ინვესტიციები წლიური</vt:lpstr>
      <vt:lpstr>უცხოური ინვესტიციები კვარტალური</vt:lpstr>
      <vt:lpstr>ფულადი გზავნილები  თვეები</vt:lpstr>
      <vt:lpstr>რეზერვები წლები</vt:lpstr>
      <vt:lpstr>რეზერვები კვარტალური</vt:lpstr>
      <vt:lpstr>საგარეო ვალი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2015-02-13T13:07:42Z</dcterms:modified>
</cp:coreProperties>
</file>