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5075" windowHeight="12060"/>
  </bookViews>
  <sheets>
    <sheet name="BOP" sheetId="1" r:id="rId1"/>
  </sheets>
  <externalReferences>
    <externalReference r:id="rId2"/>
  </externalReferences>
  <definedNames>
    <definedName name="_xlnm.Print_Area" localSheetId="0">BOP!$A$1:$Y$57</definedName>
  </definedNames>
  <calcPr calcId="145621"/>
</workbook>
</file>

<file path=xl/calcChain.xml><?xml version="1.0" encoding="utf-8"?>
<calcChain xmlns="http://schemas.openxmlformats.org/spreadsheetml/2006/main">
  <c r="Y30" i="1" l="1"/>
  <c r="Y56" i="1" s="1"/>
  <c r="X30" i="1"/>
  <c r="X56" i="1" s="1"/>
  <c r="W30" i="1"/>
  <c r="W56" i="1" s="1"/>
  <c r="V30" i="1"/>
  <c r="V56" i="1" s="1"/>
  <c r="U30" i="1"/>
  <c r="U56" i="1" s="1"/>
  <c r="T30" i="1"/>
  <c r="T56" i="1" s="1"/>
  <c r="S30" i="1"/>
  <c r="S56" i="1" s="1"/>
  <c r="R30" i="1"/>
  <c r="R56" i="1" s="1"/>
  <c r="Q30" i="1"/>
  <c r="Q56" i="1" s="1"/>
  <c r="P30" i="1"/>
  <c r="P56" i="1" s="1"/>
  <c r="O30" i="1"/>
  <c r="O56" i="1" s="1"/>
  <c r="N30" i="1"/>
  <c r="N56" i="1" s="1"/>
  <c r="M30" i="1"/>
  <c r="M56" i="1" s="1"/>
  <c r="L30" i="1"/>
  <c r="L56" i="1" s="1"/>
  <c r="K30" i="1"/>
  <c r="K56" i="1" s="1"/>
  <c r="J30" i="1"/>
  <c r="J56" i="1" s="1"/>
  <c r="I30" i="1"/>
  <c r="I56" i="1" s="1"/>
  <c r="H30" i="1"/>
  <c r="H56" i="1" s="1"/>
  <c r="G30" i="1"/>
  <c r="G56" i="1" s="1"/>
  <c r="F30" i="1"/>
  <c r="F56" i="1" s="1"/>
  <c r="E30" i="1"/>
  <c r="E56" i="1" s="1"/>
  <c r="D30" i="1"/>
  <c r="D56" i="1" s="1"/>
  <c r="C30" i="1"/>
  <c r="C56" i="1" s="1"/>
  <c r="B30" i="1"/>
  <c r="B56" i="1" s="1"/>
  <c r="Y29" i="1"/>
  <c r="Y55" i="1" s="1"/>
  <c r="X29" i="1"/>
  <c r="X55" i="1" s="1"/>
  <c r="W29" i="1"/>
  <c r="W55" i="1" s="1"/>
  <c r="V29" i="1"/>
  <c r="V55" i="1" s="1"/>
  <c r="U29" i="1"/>
  <c r="U55" i="1" s="1"/>
  <c r="T29" i="1"/>
  <c r="T55" i="1" s="1"/>
  <c r="S29" i="1"/>
  <c r="S55" i="1" s="1"/>
  <c r="R29" i="1"/>
  <c r="R55" i="1" s="1"/>
  <c r="Q29" i="1"/>
  <c r="Q55" i="1" s="1"/>
  <c r="P29" i="1"/>
  <c r="P55" i="1" s="1"/>
  <c r="O29" i="1"/>
  <c r="O55" i="1" s="1"/>
  <c r="N29" i="1"/>
  <c r="N55" i="1" s="1"/>
  <c r="M29" i="1"/>
  <c r="M55" i="1" s="1"/>
  <c r="L29" i="1"/>
  <c r="L55" i="1" s="1"/>
  <c r="K29" i="1"/>
  <c r="K55" i="1" s="1"/>
  <c r="J29" i="1"/>
  <c r="J55" i="1" s="1"/>
  <c r="I29" i="1"/>
  <c r="I55" i="1" s="1"/>
  <c r="H29" i="1"/>
  <c r="H55" i="1" s="1"/>
  <c r="G29" i="1"/>
  <c r="G55" i="1" s="1"/>
  <c r="F29" i="1"/>
  <c r="F55" i="1" s="1"/>
  <c r="E29" i="1"/>
  <c r="E55" i="1" s="1"/>
  <c r="D29" i="1"/>
  <c r="D55" i="1" s="1"/>
  <c r="C29" i="1"/>
  <c r="C55" i="1" s="1"/>
  <c r="B29" i="1"/>
  <c r="B55" i="1" s="1"/>
  <c r="Y28" i="1"/>
  <c r="Y54" i="1" s="1"/>
  <c r="X28" i="1"/>
  <c r="X54" i="1" s="1"/>
  <c r="W28" i="1"/>
  <c r="W54" i="1" s="1"/>
  <c r="V28" i="1"/>
  <c r="V54" i="1" s="1"/>
  <c r="U28" i="1"/>
  <c r="U54" i="1" s="1"/>
  <c r="T28" i="1"/>
  <c r="T54" i="1" s="1"/>
  <c r="S28" i="1"/>
  <c r="S54" i="1" s="1"/>
  <c r="R28" i="1"/>
  <c r="R54" i="1" s="1"/>
  <c r="Q28" i="1"/>
  <c r="Q54" i="1" s="1"/>
  <c r="P28" i="1"/>
  <c r="P54" i="1" s="1"/>
  <c r="O28" i="1"/>
  <c r="O54" i="1" s="1"/>
  <c r="N28" i="1"/>
  <c r="N54" i="1" s="1"/>
  <c r="M28" i="1"/>
  <c r="M54" i="1" s="1"/>
  <c r="L28" i="1"/>
  <c r="L54" i="1" s="1"/>
  <c r="K28" i="1"/>
  <c r="K54" i="1" s="1"/>
  <c r="J28" i="1"/>
  <c r="J54" i="1" s="1"/>
  <c r="I28" i="1"/>
  <c r="I54" i="1" s="1"/>
  <c r="H28" i="1"/>
  <c r="H54" i="1" s="1"/>
  <c r="G28" i="1"/>
  <c r="G54" i="1" s="1"/>
  <c r="F28" i="1"/>
  <c r="F54" i="1" s="1"/>
  <c r="E28" i="1"/>
  <c r="E54" i="1" s="1"/>
  <c r="D28" i="1"/>
  <c r="D54" i="1" s="1"/>
  <c r="C28" i="1"/>
  <c r="C54" i="1" s="1"/>
  <c r="B28" i="1"/>
  <c r="B54" i="1" s="1"/>
  <c r="Y27" i="1"/>
  <c r="Y53" i="1" s="1"/>
  <c r="X27" i="1"/>
  <c r="X53" i="1" s="1"/>
  <c r="W27" i="1"/>
  <c r="W53" i="1" s="1"/>
  <c r="V27" i="1"/>
  <c r="V53" i="1" s="1"/>
  <c r="U27" i="1"/>
  <c r="U53" i="1" s="1"/>
  <c r="T27" i="1"/>
  <c r="T53" i="1" s="1"/>
  <c r="S27" i="1"/>
  <c r="S53" i="1" s="1"/>
  <c r="R27" i="1"/>
  <c r="R53" i="1" s="1"/>
  <c r="Q27" i="1"/>
  <c r="Q53" i="1" s="1"/>
  <c r="P27" i="1"/>
  <c r="P53" i="1" s="1"/>
  <c r="O27" i="1"/>
  <c r="O53" i="1" s="1"/>
  <c r="N27" i="1"/>
  <c r="N53" i="1" s="1"/>
  <c r="M27" i="1"/>
  <c r="M53" i="1" s="1"/>
  <c r="L27" i="1"/>
  <c r="L53" i="1" s="1"/>
  <c r="K27" i="1"/>
  <c r="K53" i="1" s="1"/>
  <c r="J27" i="1"/>
  <c r="J53" i="1" s="1"/>
  <c r="I27" i="1"/>
  <c r="I53" i="1" s="1"/>
  <c r="H27" i="1"/>
  <c r="H53" i="1" s="1"/>
  <c r="G27" i="1"/>
  <c r="G53" i="1" s="1"/>
  <c r="F27" i="1"/>
  <c r="F53" i="1" s="1"/>
  <c r="E27" i="1"/>
  <c r="E53" i="1" s="1"/>
  <c r="D27" i="1"/>
  <c r="D53" i="1" s="1"/>
  <c r="C27" i="1"/>
  <c r="C53" i="1" s="1"/>
  <c r="B27" i="1"/>
  <c r="B53" i="1" s="1"/>
  <c r="Y26" i="1"/>
  <c r="Y52" i="1" s="1"/>
  <c r="X26" i="1"/>
  <c r="X52" i="1" s="1"/>
  <c r="W26" i="1"/>
  <c r="W52" i="1" s="1"/>
  <c r="V26" i="1"/>
  <c r="V52" i="1" s="1"/>
  <c r="U26" i="1"/>
  <c r="U52" i="1" s="1"/>
  <c r="T26" i="1"/>
  <c r="T52" i="1" s="1"/>
  <c r="S26" i="1"/>
  <c r="S52" i="1" s="1"/>
  <c r="R26" i="1"/>
  <c r="R52" i="1" s="1"/>
  <c r="Q26" i="1"/>
  <c r="Q52" i="1" s="1"/>
  <c r="P26" i="1"/>
  <c r="P52" i="1" s="1"/>
  <c r="O26" i="1"/>
  <c r="O52" i="1" s="1"/>
  <c r="N26" i="1"/>
  <c r="N52" i="1" s="1"/>
  <c r="M26" i="1"/>
  <c r="M52" i="1" s="1"/>
  <c r="L26" i="1"/>
  <c r="L52" i="1" s="1"/>
  <c r="K26" i="1"/>
  <c r="K52" i="1" s="1"/>
  <c r="J26" i="1"/>
  <c r="J52" i="1" s="1"/>
  <c r="I26" i="1"/>
  <c r="I52" i="1" s="1"/>
  <c r="H26" i="1"/>
  <c r="H52" i="1" s="1"/>
  <c r="G26" i="1"/>
  <c r="G52" i="1" s="1"/>
  <c r="F26" i="1"/>
  <c r="F52" i="1" s="1"/>
  <c r="E26" i="1"/>
  <c r="E52" i="1" s="1"/>
  <c r="D26" i="1"/>
  <c r="D52" i="1" s="1"/>
  <c r="C26" i="1"/>
  <c r="C52" i="1" s="1"/>
  <c r="B26" i="1"/>
  <c r="B52" i="1" s="1"/>
  <c r="Y25" i="1"/>
  <c r="Y51" i="1" s="1"/>
  <c r="X25" i="1"/>
  <c r="X51" i="1" s="1"/>
  <c r="W25" i="1"/>
  <c r="W51" i="1" s="1"/>
  <c r="V25" i="1"/>
  <c r="V51" i="1" s="1"/>
  <c r="U25" i="1"/>
  <c r="U51" i="1" s="1"/>
  <c r="T25" i="1"/>
  <c r="T51" i="1" s="1"/>
  <c r="S25" i="1"/>
  <c r="S51" i="1" s="1"/>
  <c r="R25" i="1"/>
  <c r="R51" i="1" s="1"/>
  <c r="Q25" i="1"/>
  <c r="Q51" i="1" s="1"/>
  <c r="P25" i="1"/>
  <c r="P51" i="1" s="1"/>
  <c r="O25" i="1"/>
  <c r="O51" i="1" s="1"/>
  <c r="N25" i="1"/>
  <c r="N51" i="1" s="1"/>
  <c r="M25" i="1"/>
  <c r="M51" i="1" s="1"/>
  <c r="L25" i="1"/>
  <c r="L51" i="1" s="1"/>
  <c r="K25" i="1"/>
  <c r="K51" i="1" s="1"/>
  <c r="J25" i="1"/>
  <c r="J51" i="1" s="1"/>
  <c r="I25" i="1"/>
  <c r="I51" i="1" s="1"/>
  <c r="H25" i="1"/>
  <c r="H51" i="1" s="1"/>
  <c r="G25" i="1"/>
  <c r="G51" i="1" s="1"/>
  <c r="F25" i="1"/>
  <c r="F51" i="1" s="1"/>
  <c r="E25" i="1"/>
  <c r="E51" i="1" s="1"/>
  <c r="D25" i="1"/>
  <c r="D51" i="1" s="1"/>
  <c r="C25" i="1"/>
  <c r="C51" i="1" s="1"/>
  <c r="B25" i="1"/>
  <c r="B51" i="1" s="1"/>
  <c r="Y24" i="1"/>
  <c r="Y50" i="1" s="1"/>
  <c r="X24" i="1"/>
  <c r="X50" i="1" s="1"/>
  <c r="W24" i="1"/>
  <c r="W50" i="1" s="1"/>
  <c r="V24" i="1"/>
  <c r="V50" i="1" s="1"/>
  <c r="U24" i="1"/>
  <c r="U50" i="1" s="1"/>
  <c r="T24" i="1"/>
  <c r="T50" i="1" s="1"/>
  <c r="S24" i="1"/>
  <c r="S50" i="1" s="1"/>
  <c r="R24" i="1"/>
  <c r="R50" i="1" s="1"/>
  <c r="Q24" i="1"/>
  <c r="Q50" i="1" s="1"/>
  <c r="P24" i="1"/>
  <c r="P50" i="1" s="1"/>
  <c r="O24" i="1"/>
  <c r="O50" i="1" s="1"/>
  <c r="N24" i="1"/>
  <c r="N50" i="1" s="1"/>
  <c r="M24" i="1"/>
  <c r="M50" i="1" s="1"/>
  <c r="L24" i="1"/>
  <c r="L50" i="1" s="1"/>
  <c r="K24" i="1"/>
  <c r="K50" i="1" s="1"/>
  <c r="J24" i="1"/>
  <c r="J50" i="1" s="1"/>
  <c r="I24" i="1"/>
  <c r="I50" i="1" s="1"/>
  <c r="H24" i="1"/>
  <c r="H50" i="1" s="1"/>
  <c r="G24" i="1"/>
  <c r="G50" i="1" s="1"/>
  <c r="F24" i="1"/>
  <c r="F50" i="1" s="1"/>
  <c r="E24" i="1"/>
  <c r="E50" i="1" s="1"/>
  <c r="D24" i="1"/>
  <c r="D50" i="1" s="1"/>
  <c r="C24" i="1"/>
  <c r="C50" i="1" s="1"/>
  <c r="B24" i="1"/>
  <c r="B50" i="1" s="1"/>
  <c r="Y23" i="1"/>
  <c r="Y49" i="1" s="1"/>
  <c r="X23" i="1"/>
  <c r="X49" i="1" s="1"/>
  <c r="W23" i="1"/>
  <c r="W49" i="1" s="1"/>
  <c r="V23" i="1"/>
  <c r="V49" i="1" s="1"/>
  <c r="U23" i="1"/>
  <c r="U49" i="1" s="1"/>
  <c r="T23" i="1"/>
  <c r="T49" i="1" s="1"/>
  <c r="S23" i="1"/>
  <c r="S49" i="1" s="1"/>
  <c r="R23" i="1"/>
  <c r="R49" i="1" s="1"/>
  <c r="Q23" i="1"/>
  <c r="Q49" i="1" s="1"/>
  <c r="P23" i="1"/>
  <c r="P49" i="1" s="1"/>
  <c r="O23" i="1"/>
  <c r="O49" i="1" s="1"/>
  <c r="N23" i="1"/>
  <c r="N49" i="1" s="1"/>
  <c r="M23" i="1"/>
  <c r="M49" i="1" s="1"/>
  <c r="L23" i="1"/>
  <c r="L49" i="1" s="1"/>
  <c r="K23" i="1"/>
  <c r="K49" i="1" s="1"/>
  <c r="J23" i="1"/>
  <c r="J49" i="1" s="1"/>
  <c r="I23" i="1"/>
  <c r="I49" i="1" s="1"/>
  <c r="H23" i="1"/>
  <c r="H49" i="1" s="1"/>
  <c r="G23" i="1"/>
  <c r="G49" i="1" s="1"/>
  <c r="F23" i="1"/>
  <c r="F49" i="1" s="1"/>
  <c r="E23" i="1"/>
  <c r="E49" i="1" s="1"/>
  <c r="D23" i="1"/>
  <c r="D49" i="1" s="1"/>
  <c r="C23" i="1"/>
  <c r="C49" i="1" s="1"/>
  <c r="B23" i="1"/>
  <c r="B49" i="1" s="1"/>
  <c r="Y22" i="1"/>
  <c r="Y48" i="1" s="1"/>
  <c r="X22" i="1"/>
  <c r="X48" i="1" s="1"/>
  <c r="W22" i="1"/>
  <c r="W48" i="1" s="1"/>
  <c r="V22" i="1"/>
  <c r="V48" i="1" s="1"/>
  <c r="U22" i="1"/>
  <c r="U48" i="1" s="1"/>
  <c r="T22" i="1"/>
  <c r="T48" i="1" s="1"/>
  <c r="S22" i="1"/>
  <c r="S48" i="1" s="1"/>
  <c r="R22" i="1"/>
  <c r="R48" i="1" s="1"/>
  <c r="Q22" i="1"/>
  <c r="Q48" i="1" s="1"/>
  <c r="P22" i="1"/>
  <c r="P48" i="1" s="1"/>
  <c r="O22" i="1"/>
  <c r="O48" i="1" s="1"/>
  <c r="N22" i="1"/>
  <c r="N48" i="1" s="1"/>
  <c r="M22" i="1"/>
  <c r="M48" i="1" s="1"/>
  <c r="L22" i="1"/>
  <c r="L48" i="1" s="1"/>
  <c r="K22" i="1"/>
  <c r="K48" i="1" s="1"/>
  <c r="J22" i="1"/>
  <c r="J48" i="1" s="1"/>
  <c r="I22" i="1"/>
  <c r="I48" i="1" s="1"/>
  <c r="H22" i="1"/>
  <c r="H48" i="1" s="1"/>
  <c r="G22" i="1"/>
  <c r="G48" i="1" s="1"/>
  <c r="F22" i="1"/>
  <c r="F48" i="1" s="1"/>
  <c r="E22" i="1"/>
  <c r="E48" i="1" s="1"/>
  <c r="D22" i="1"/>
  <c r="D48" i="1" s="1"/>
  <c r="C22" i="1"/>
  <c r="C48" i="1" s="1"/>
  <c r="B22" i="1"/>
  <c r="B48" i="1" s="1"/>
  <c r="Y21" i="1"/>
  <c r="Y47" i="1" s="1"/>
  <c r="X21" i="1"/>
  <c r="X47" i="1" s="1"/>
  <c r="W21" i="1"/>
  <c r="W47" i="1" s="1"/>
  <c r="V21" i="1"/>
  <c r="V47" i="1" s="1"/>
  <c r="U21" i="1"/>
  <c r="U47" i="1" s="1"/>
  <c r="T21" i="1"/>
  <c r="T47" i="1" s="1"/>
  <c r="S21" i="1"/>
  <c r="S47" i="1" s="1"/>
  <c r="R21" i="1"/>
  <c r="R47" i="1" s="1"/>
  <c r="Q21" i="1"/>
  <c r="Q47" i="1" s="1"/>
  <c r="P21" i="1"/>
  <c r="P47" i="1" s="1"/>
  <c r="O21" i="1"/>
  <c r="O47" i="1" s="1"/>
  <c r="N21" i="1"/>
  <c r="N47" i="1" s="1"/>
  <c r="M21" i="1"/>
  <c r="M47" i="1" s="1"/>
  <c r="L21" i="1"/>
  <c r="L47" i="1" s="1"/>
  <c r="K21" i="1"/>
  <c r="K47" i="1" s="1"/>
  <c r="J21" i="1"/>
  <c r="J47" i="1" s="1"/>
  <c r="I21" i="1"/>
  <c r="I47" i="1" s="1"/>
  <c r="H21" i="1"/>
  <c r="H47" i="1" s="1"/>
  <c r="G21" i="1"/>
  <c r="G47" i="1" s="1"/>
  <c r="F21" i="1"/>
  <c r="F47" i="1" s="1"/>
  <c r="E21" i="1"/>
  <c r="E47" i="1" s="1"/>
  <c r="D21" i="1"/>
  <c r="D47" i="1" s="1"/>
  <c r="C21" i="1"/>
  <c r="C47" i="1" s="1"/>
  <c r="B21" i="1"/>
  <c r="B47" i="1" s="1"/>
  <c r="Y20" i="1"/>
  <c r="Y46" i="1" s="1"/>
  <c r="X20" i="1"/>
  <c r="X46" i="1" s="1"/>
  <c r="W20" i="1"/>
  <c r="W46" i="1" s="1"/>
  <c r="V20" i="1"/>
  <c r="V46" i="1" s="1"/>
  <c r="U20" i="1"/>
  <c r="U46" i="1" s="1"/>
  <c r="T20" i="1"/>
  <c r="T46" i="1" s="1"/>
  <c r="S20" i="1"/>
  <c r="S46" i="1" s="1"/>
  <c r="R20" i="1"/>
  <c r="R46" i="1" s="1"/>
  <c r="Q20" i="1"/>
  <c r="Q46" i="1" s="1"/>
  <c r="P20" i="1"/>
  <c r="P46" i="1" s="1"/>
  <c r="O20" i="1"/>
  <c r="O46" i="1" s="1"/>
  <c r="N20" i="1"/>
  <c r="N46" i="1" s="1"/>
  <c r="M20" i="1"/>
  <c r="M46" i="1" s="1"/>
  <c r="L20" i="1"/>
  <c r="L46" i="1" s="1"/>
  <c r="K20" i="1"/>
  <c r="K46" i="1" s="1"/>
  <c r="J20" i="1"/>
  <c r="J46" i="1" s="1"/>
  <c r="I20" i="1"/>
  <c r="I46" i="1" s="1"/>
  <c r="H20" i="1"/>
  <c r="H46" i="1" s="1"/>
  <c r="G20" i="1"/>
  <c r="G46" i="1" s="1"/>
  <c r="F20" i="1"/>
  <c r="F46" i="1" s="1"/>
  <c r="E20" i="1"/>
  <c r="E46" i="1" s="1"/>
  <c r="D20" i="1"/>
  <c r="D46" i="1" s="1"/>
  <c r="C20" i="1"/>
  <c r="C46" i="1" s="1"/>
  <c r="B20" i="1"/>
  <c r="B46" i="1" s="1"/>
  <c r="Y19" i="1"/>
  <c r="Y45" i="1" s="1"/>
  <c r="X19" i="1"/>
  <c r="X45" i="1" s="1"/>
  <c r="W19" i="1"/>
  <c r="W45" i="1" s="1"/>
  <c r="V19" i="1"/>
  <c r="V45" i="1" s="1"/>
  <c r="U19" i="1"/>
  <c r="U45" i="1" s="1"/>
  <c r="T19" i="1"/>
  <c r="T45" i="1" s="1"/>
  <c r="S19" i="1"/>
  <c r="S45" i="1" s="1"/>
  <c r="R19" i="1"/>
  <c r="R45" i="1" s="1"/>
  <c r="Q19" i="1"/>
  <c r="Q45" i="1" s="1"/>
  <c r="P19" i="1"/>
  <c r="P45" i="1" s="1"/>
  <c r="O19" i="1"/>
  <c r="O45" i="1" s="1"/>
  <c r="N19" i="1"/>
  <c r="N45" i="1" s="1"/>
  <c r="M19" i="1"/>
  <c r="M45" i="1" s="1"/>
  <c r="L19" i="1"/>
  <c r="L45" i="1" s="1"/>
  <c r="K19" i="1"/>
  <c r="K45" i="1" s="1"/>
  <c r="J19" i="1"/>
  <c r="J45" i="1" s="1"/>
  <c r="I19" i="1"/>
  <c r="I45" i="1" s="1"/>
  <c r="H19" i="1"/>
  <c r="H45" i="1" s="1"/>
  <c r="G19" i="1"/>
  <c r="G45" i="1" s="1"/>
  <c r="F19" i="1"/>
  <c r="F45" i="1" s="1"/>
  <c r="E19" i="1"/>
  <c r="E45" i="1" s="1"/>
  <c r="D19" i="1"/>
  <c r="D45" i="1" s="1"/>
  <c r="C19" i="1"/>
  <c r="C45" i="1" s="1"/>
  <c r="B19" i="1"/>
  <c r="B45" i="1" s="1"/>
  <c r="Y18" i="1"/>
  <c r="Y44" i="1" s="1"/>
  <c r="X18" i="1"/>
  <c r="X44" i="1" s="1"/>
  <c r="W18" i="1"/>
  <c r="W44" i="1" s="1"/>
  <c r="V18" i="1"/>
  <c r="V44" i="1" s="1"/>
  <c r="U18" i="1"/>
  <c r="U44" i="1" s="1"/>
  <c r="T18" i="1"/>
  <c r="T44" i="1" s="1"/>
  <c r="S18" i="1"/>
  <c r="S44" i="1" s="1"/>
  <c r="R18" i="1"/>
  <c r="R44" i="1" s="1"/>
  <c r="Q18" i="1"/>
  <c r="Q44" i="1" s="1"/>
  <c r="P18" i="1"/>
  <c r="P44" i="1" s="1"/>
  <c r="O18" i="1"/>
  <c r="O44" i="1" s="1"/>
  <c r="N18" i="1"/>
  <c r="N44" i="1" s="1"/>
  <c r="M18" i="1"/>
  <c r="M44" i="1" s="1"/>
  <c r="L18" i="1"/>
  <c r="L44" i="1" s="1"/>
  <c r="K18" i="1"/>
  <c r="K44" i="1" s="1"/>
  <c r="J18" i="1"/>
  <c r="J44" i="1" s="1"/>
  <c r="I18" i="1"/>
  <c r="I44" i="1" s="1"/>
  <c r="H18" i="1"/>
  <c r="H44" i="1" s="1"/>
  <c r="G18" i="1"/>
  <c r="G44" i="1" s="1"/>
  <c r="F18" i="1"/>
  <c r="F44" i="1" s="1"/>
  <c r="E18" i="1"/>
  <c r="E44" i="1" s="1"/>
  <c r="D18" i="1"/>
  <c r="D44" i="1" s="1"/>
  <c r="C18" i="1"/>
  <c r="C44" i="1" s="1"/>
  <c r="B18" i="1"/>
  <c r="B44" i="1" s="1"/>
  <c r="Y17" i="1"/>
  <c r="Y43" i="1" s="1"/>
  <c r="X17" i="1"/>
  <c r="X43" i="1" s="1"/>
  <c r="W17" i="1"/>
  <c r="W43" i="1" s="1"/>
  <c r="V17" i="1"/>
  <c r="V43" i="1" s="1"/>
  <c r="U17" i="1"/>
  <c r="U43" i="1" s="1"/>
  <c r="T17" i="1"/>
  <c r="T43" i="1" s="1"/>
  <c r="S17" i="1"/>
  <c r="S43" i="1" s="1"/>
  <c r="R17" i="1"/>
  <c r="R43" i="1" s="1"/>
  <c r="Q17" i="1"/>
  <c r="Q43" i="1" s="1"/>
  <c r="P17" i="1"/>
  <c r="P43" i="1" s="1"/>
  <c r="O17" i="1"/>
  <c r="O43" i="1" s="1"/>
  <c r="N17" i="1"/>
  <c r="N43" i="1" s="1"/>
  <c r="M17" i="1"/>
  <c r="M43" i="1" s="1"/>
  <c r="L17" i="1"/>
  <c r="L43" i="1" s="1"/>
  <c r="K17" i="1"/>
  <c r="K43" i="1" s="1"/>
  <c r="J17" i="1"/>
  <c r="J43" i="1" s="1"/>
  <c r="I17" i="1"/>
  <c r="I43" i="1" s="1"/>
  <c r="H17" i="1"/>
  <c r="H43" i="1" s="1"/>
  <c r="G17" i="1"/>
  <c r="G43" i="1" s="1"/>
  <c r="F17" i="1"/>
  <c r="F43" i="1" s="1"/>
  <c r="E17" i="1"/>
  <c r="E43" i="1" s="1"/>
  <c r="D17" i="1"/>
  <c r="D43" i="1" s="1"/>
  <c r="C17" i="1"/>
  <c r="C43" i="1" s="1"/>
  <c r="B17" i="1"/>
  <c r="B43" i="1" s="1"/>
  <c r="Y16" i="1"/>
  <c r="Y42" i="1" s="1"/>
  <c r="X16" i="1"/>
  <c r="X42" i="1" s="1"/>
  <c r="W16" i="1"/>
  <c r="W42" i="1" s="1"/>
  <c r="V16" i="1"/>
  <c r="V42" i="1" s="1"/>
  <c r="U16" i="1"/>
  <c r="U42" i="1" s="1"/>
  <c r="T16" i="1"/>
  <c r="T42" i="1" s="1"/>
  <c r="S16" i="1"/>
  <c r="S42" i="1" s="1"/>
  <c r="R16" i="1"/>
  <c r="R42" i="1" s="1"/>
  <c r="Q16" i="1"/>
  <c r="Q42" i="1" s="1"/>
  <c r="P16" i="1"/>
  <c r="P42" i="1" s="1"/>
  <c r="O16" i="1"/>
  <c r="O42" i="1" s="1"/>
  <c r="N16" i="1"/>
  <c r="N42" i="1" s="1"/>
  <c r="M16" i="1"/>
  <c r="M42" i="1" s="1"/>
  <c r="L16" i="1"/>
  <c r="L42" i="1" s="1"/>
  <c r="K16" i="1"/>
  <c r="K42" i="1" s="1"/>
  <c r="J16" i="1"/>
  <c r="J42" i="1" s="1"/>
  <c r="I16" i="1"/>
  <c r="I42" i="1" s="1"/>
  <c r="H16" i="1"/>
  <c r="H42" i="1" s="1"/>
  <c r="G16" i="1"/>
  <c r="G42" i="1" s="1"/>
  <c r="F16" i="1"/>
  <c r="F42" i="1" s="1"/>
  <c r="E16" i="1"/>
  <c r="E42" i="1" s="1"/>
  <c r="D16" i="1"/>
  <c r="D42" i="1" s="1"/>
  <c r="C16" i="1"/>
  <c r="C42" i="1" s="1"/>
  <c r="B16" i="1"/>
  <c r="B42" i="1" s="1"/>
  <c r="Y15" i="1"/>
  <c r="Y41" i="1" s="1"/>
  <c r="X15" i="1"/>
  <c r="X41" i="1" s="1"/>
  <c r="W15" i="1"/>
  <c r="W41" i="1" s="1"/>
  <c r="V15" i="1"/>
  <c r="V41" i="1" s="1"/>
  <c r="U15" i="1"/>
  <c r="U41" i="1" s="1"/>
  <c r="T15" i="1"/>
  <c r="T41" i="1" s="1"/>
  <c r="S15" i="1"/>
  <c r="S41" i="1" s="1"/>
  <c r="R15" i="1"/>
  <c r="R41" i="1" s="1"/>
  <c r="P15" i="1"/>
  <c r="P41" i="1" s="1"/>
  <c r="O15" i="1"/>
  <c r="O41" i="1" s="1"/>
  <c r="N15" i="1"/>
  <c r="N41" i="1" s="1"/>
  <c r="L15" i="1"/>
  <c r="L41" i="1" s="1"/>
  <c r="K15" i="1"/>
  <c r="K41" i="1" s="1"/>
  <c r="J15" i="1"/>
  <c r="J41" i="1" s="1"/>
  <c r="H15" i="1"/>
  <c r="H41" i="1" s="1"/>
  <c r="G15" i="1"/>
  <c r="G41" i="1" s="1"/>
  <c r="F15" i="1"/>
  <c r="F41" i="1" s="1"/>
  <c r="E15" i="1"/>
  <c r="E41" i="1" s="1"/>
  <c r="D15" i="1"/>
  <c r="D41" i="1" s="1"/>
  <c r="C15" i="1"/>
  <c r="C41" i="1" s="1"/>
  <c r="B15" i="1"/>
  <c r="B41" i="1" s="1"/>
  <c r="Y14" i="1"/>
  <c r="Y40" i="1" s="1"/>
  <c r="X14" i="1"/>
  <c r="X40" i="1" s="1"/>
  <c r="W14" i="1"/>
  <c r="W40" i="1" s="1"/>
  <c r="V14" i="1"/>
  <c r="V40" i="1" s="1"/>
  <c r="U14" i="1"/>
  <c r="U40" i="1" s="1"/>
  <c r="T14" i="1"/>
  <c r="T40" i="1" s="1"/>
  <c r="S14" i="1"/>
  <c r="S40" i="1" s="1"/>
  <c r="R14" i="1"/>
  <c r="R40" i="1" s="1"/>
  <c r="Q14" i="1"/>
  <c r="Q40" i="1" s="1"/>
  <c r="P14" i="1"/>
  <c r="P40" i="1" s="1"/>
  <c r="O14" i="1"/>
  <c r="O40" i="1" s="1"/>
  <c r="N14" i="1"/>
  <c r="N40" i="1" s="1"/>
  <c r="M14" i="1"/>
  <c r="M40" i="1" s="1"/>
  <c r="L14" i="1"/>
  <c r="L40" i="1" s="1"/>
  <c r="K14" i="1"/>
  <c r="K40" i="1" s="1"/>
  <c r="J14" i="1"/>
  <c r="J40" i="1" s="1"/>
  <c r="I14" i="1"/>
  <c r="I40" i="1" s="1"/>
  <c r="H14" i="1"/>
  <c r="H40" i="1" s="1"/>
  <c r="G14" i="1"/>
  <c r="G40" i="1" s="1"/>
  <c r="F14" i="1"/>
  <c r="F40" i="1" s="1"/>
  <c r="E14" i="1"/>
  <c r="E40" i="1" s="1"/>
  <c r="D14" i="1"/>
  <c r="D40" i="1" s="1"/>
  <c r="C14" i="1"/>
  <c r="C40" i="1" s="1"/>
  <c r="B14" i="1"/>
  <c r="B40" i="1" s="1"/>
  <c r="Y13" i="1"/>
  <c r="Y39" i="1" s="1"/>
  <c r="X13" i="1"/>
  <c r="X39" i="1" s="1"/>
  <c r="W13" i="1"/>
  <c r="W39" i="1" s="1"/>
  <c r="V13" i="1"/>
  <c r="V39" i="1" s="1"/>
  <c r="U13" i="1"/>
  <c r="U39" i="1" s="1"/>
  <c r="T13" i="1"/>
  <c r="T39" i="1" s="1"/>
  <c r="S13" i="1"/>
  <c r="S39" i="1" s="1"/>
  <c r="R13" i="1"/>
  <c r="R39" i="1" s="1"/>
  <c r="Q13" i="1"/>
  <c r="Q39" i="1" s="1"/>
  <c r="P13" i="1"/>
  <c r="P39" i="1" s="1"/>
  <c r="O13" i="1"/>
  <c r="O39" i="1" s="1"/>
  <c r="N13" i="1"/>
  <c r="N39" i="1" s="1"/>
  <c r="M13" i="1"/>
  <c r="M39" i="1" s="1"/>
  <c r="L13" i="1"/>
  <c r="L39" i="1" s="1"/>
  <c r="K13" i="1"/>
  <c r="K39" i="1" s="1"/>
  <c r="J13" i="1"/>
  <c r="J39" i="1" s="1"/>
  <c r="I13" i="1"/>
  <c r="I39" i="1" s="1"/>
  <c r="H13" i="1"/>
  <c r="H39" i="1" s="1"/>
  <c r="G13" i="1"/>
  <c r="G39" i="1" s="1"/>
  <c r="F13" i="1"/>
  <c r="F39" i="1" s="1"/>
  <c r="E13" i="1"/>
  <c r="E39" i="1" s="1"/>
  <c r="D13" i="1"/>
  <c r="D39" i="1" s="1"/>
  <c r="C13" i="1"/>
  <c r="C39" i="1" s="1"/>
  <c r="B13" i="1"/>
  <c r="B39" i="1" s="1"/>
  <c r="Y12" i="1"/>
  <c r="Y38" i="1" s="1"/>
  <c r="X12" i="1"/>
  <c r="X38" i="1" s="1"/>
  <c r="W12" i="1"/>
  <c r="W38" i="1" s="1"/>
  <c r="V12" i="1"/>
  <c r="V38" i="1" s="1"/>
  <c r="U12" i="1"/>
  <c r="U38" i="1" s="1"/>
  <c r="T12" i="1"/>
  <c r="T38" i="1" s="1"/>
  <c r="S12" i="1"/>
  <c r="S38" i="1" s="1"/>
  <c r="R12" i="1"/>
  <c r="R38" i="1" s="1"/>
  <c r="Q12" i="1"/>
  <c r="Q38" i="1" s="1"/>
  <c r="P12" i="1"/>
  <c r="P38" i="1" s="1"/>
  <c r="O12" i="1"/>
  <c r="O38" i="1" s="1"/>
  <c r="N12" i="1"/>
  <c r="N38" i="1" s="1"/>
  <c r="M12" i="1"/>
  <c r="M38" i="1" s="1"/>
  <c r="L12" i="1"/>
  <c r="L38" i="1" s="1"/>
  <c r="K12" i="1"/>
  <c r="K38" i="1" s="1"/>
  <c r="J12" i="1"/>
  <c r="J38" i="1" s="1"/>
  <c r="I12" i="1"/>
  <c r="I38" i="1" s="1"/>
  <c r="H12" i="1"/>
  <c r="H38" i="1" s="1"/>
  <c r="G12" i="1"/>
  <c r="G38" i="1" s="1"/>
  <c r="F12" i="1"/>
  <c r="F38" i="1" s="1"/>
  <c r="E12" i="1"/>
  <c r="E38" i="1" s="1"/>
  <c r="D12" i="1"/>
  <c r="D38" i="1" s="1"/>
  <c r="C12" i="1"/>
  <c r="C38" i="1" s="1"/>
  <c r="B12" i="1"/>
  <c r="B38" i="1" s="1"/>
  <c r="Y11" i="1"/>
  <c r="Y37" i="1" s="1"/>
  <c r="X11" i="1"/>
  <c r="X37" i="1" s="1"/>
  <c r="W11" i="1"/>
  <c r="W37" i="1" s="1"/>
  <c r="V11" i="1"/>
  <c r="V37" i="1" s="1"/>
  <c r="U11" i="1"/>
  <c r="U37" i="1" s="1"/>
  <c r="T11" i="1"/>
  <c r="T37" i="1" s="1"/>
  <c r="S11" i="1"/>
  <c r="S37" i="1" s="1"/>
  <c r="R11" i="1"/>
  <c r="R37" i="1" s="1"/>
  <c r="P11" i="1"/>
  <c r="P37" i="1" s="1"/>
  <c r="O11" i="1"/>
  <c r="O37" i="1" s="1"/>
  <c r="N11" i="1"/>
  <c r="N37" i="1" s="1"/>
  <c r="L11" i="1"/>
  <c r="L37" i="1" s="1"/>
  <c r="K11" i="1"/>
  <c r="K37" i="1" s="1"/>
  <c r="J11" i="1"/>
  <c r="J37" i="1" s="1"/>
  <c r="H11" i="1"/>
  <c r="H37" i="1" s="1"/>
  <c r="G11" i="1"/>
  <c r="G37" i="1" s="1"/>
  <c r="F11" i="1"/>
  <c r="F37" i="1" s="1"/>
  <c r="E11" i="1"/>
  <c r="E37" i="1" s="1"/>
  <c r="D11" i="1"/>
  <c r="D37" i="1" s="1"/>
  <c r="C11" i="1"/>
  <c r="C37" i="1" s="1"/>
  <c r="B11" i="1"/>
  <c r="B37" i="1" s="1"/>
  <c r="P5" i="1"/>
  <c r="Q5" i="1" s="1"/>
  <c r="R5" i="1" s="1"/>
  <c r="S5" i="1" s="1"/>
  <c r="T5" i="1" s="1"/>
  <c r="U5" i="1" s="1"/>
  <c r="V5" i="1" s="1"/>
  <c r="W5" i="1" s="1"/>
  <c r="X5" i="1" s="1"/>
  <c r="Y5" i="1" s="1"/>
  <c r="C5" i="1"/>
  <c r="D5" i="1" s="1"/>
  <c r="E5" i="1" s="1"/>
  <c r="F5" i="1" s="1"/>
  <c r="G5" i="1" s="1"/>
  <c r="H5" i="1" s="1"/>
  <c r="I5" i="1" s="1"/>
  <c r="J5" i="1" s="1"/>
  <c r="K5" i="1" s="1"/>
  <c r="L5" i="1" s="1"/>
  <c r="I15" i="1" l="1"/>
  <c r="B31" i="1"/>
  <c r="B57" i="1" s="1"/>
  <c r="J31" i="1"/>
  <c r="J57" i="1" s="1"/>
  <c r="R31" i="1"/>
  <c r="R57" i="1" s="1"/>
  <c r="C31" i="1"/>
  <c r="C57" i="1" s="1"/>
  <c r="K31" i="1"/>
  <c r="K57" i="1" s="1"/>
  <c r="S31" i="1"/>
  <c r="S57" i="1" s="1"/>
  <c r="D31" i="1"/>
  <c r="D57" i="1" s="1"/>
  <c r="L31" i="1"/>
  <c r="L57" i="1" s="1"/>
  <c r="T31" i="1"/>
  <c r="T57" i="1" s="1"/>
  <c r="M15" i="1"/>
  <c r="E31" i="1"/>
  <c r="E57" i="1" s="1"/>
  <c r="U31" i="1"/>
  <c r="U57" i="1" s="1"/>
  <c r="F31" i="1"/>
  <c r="F57" i="1" s="1"/>
  <c r="N31" i="1"/>
  <c r="N57" i="1" s="1"/>
  <c r="V31" i="1"/>
  <c r="V57" i="1" s="1"/>
  <c r="G31" i="1"/>
  <c r="G57" i="1" s="1"/>
  <c r="O31" i="1"/>
  <c r="O57" i="1" s="1"/>
  <c r="W31" i="1"/>
  <c r="W57" i="1" s="1"/>
  <c r="H31" i="1"/>
  <c r="H57" i="1" s="1"/>
  <c r="P31" i="1"/>
  <c r="P57" i="1" s="1"/>
  <c r="X31" i="1"/>
  <c r="X57" i="1" s="1"/>
  <c r="Q15" i="1"/>
  <c r="Y31" i="1"/>
  <c r="Y57" i="1" s="1"/>
  <c r="Q41" i="1" l="1"/>
  <c r="Q11" i="1"/>
  <c r="M41" i="1"/>
  <c r="M11" i="1"/>
  <c r="I41" i="1"/>
  <c r="I11" i="1"/>
  <c r="I37" i="1" l="1"/>
  <c r="I31" i="1"/>
  <c r="I57" i="1" s="1"/>
  <c r="M37" i="1"/>
  <c r="M31" i="1"/>
  <c r="M57" i="1" s="1"/>
  <c r="Q37" i="1"/>
  <c r="Q31" i="1"/>
  <c r="Q57" i="1" s="1"/>
</calcChain>
</file>

<file path=xl/sharedStrings.xml><?xml version="1.0" encoding="utf-8"?>
<sst xmlns="http://schemas.openxmlformats.org/spreadsheetml/2006/main" count="70" uniqueCount="24">
  <si>
    <t>Appendix #1.4</t>
  </si>
  <si>
    <t>Balance of Payment</t>
  </si>
  <si>
    <t>(Baseline Scenario)</t>
  </si>
  <si>
    <t>Actual</t>
  </si>
  <si>
    <t>Forecast</t>
  </si>
  <si>
    <t>(Million USD)</t>
  </si>
  <si>
    <t>Current account</t>
  </si>
  <si>
    <t>Trade balance</t>
  </si>
  <si>
    <t>Export of Goods</t>
  </si>
  <si>
    <t>Import of Goods</t>
  </si>
  <si>
    <t>Service balance</t>
  </si>
  <si>
    <t>Export of Services</t>
  </si>
  <si>
    <t>Import of Services</t>
  </si>
  <si>
    <t>Net factor Income</t>
  </si>
  <si>
    <t>Employees compensation</t>
  </si>
  <si>
    <t>Net interest payment</t>
  </si>
  <si>
    <t>Government</t>
  </si>
  <si>
    <t>Private</t>
  </si>
  <si>
    <t>Net current transfers</t>
  </si>
  <si>
    <t>Capital and financial account</t>
  </si>
  <si>
    <t>Banking sector</t>
  </si>
  <si>
    <t>Change of international reserves (- increase)</t>
  </si>
  <si>
    <t>Balance</t>
  </si>
  <si>
    <t>(Percent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</si>
</sst>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00"/>
    <numFmt numFmtId="166" formatCode="0.0%"/>
  </numFmts>
  <fonts count="28">
    <font>
      <sz val="10"/>
      <name val="Arial"/>
      <family val="2"/>
    </font>
    <font>
      <sz val="10"/>
      <name val="Arial"/>
      <family val="2"/>
    </font>
    <font>
      <sz val="10"/>
      <name val="LitNusx"/>
      <family val="2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</font>
    <font>
      <b/>
      <sz val="11"/>
      <name val="LitNusx"/>
      <family val="2"/>
    </font>
    <font>
      <b/>
      <sz val="10"/>
      <name val="Arial"/>
      <family val="2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1"/>
      <color indexed="8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9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2" applyNumberFormat="0" applyAlignment="0" applyProtection="0"/>
    <xf numFmtId="0" fontId="14" fillId="21" borderId="13" applyNumberFormat="0" applyAlignment="0" applyProtection="0"/>
    <xf numFmtId="43" fontId="1" fillId="0" borderId="0" applyFont="0" applyFill="0" applyBorder="0" applyAlignment="0" applyProtection="0"/>
    <xf numFmtId="0" fontId="15" fillId="0" borderId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Protection="0"/>
    <xf numFmtId="0" fontId="21" fillId="7" borderId="12" applyNumberFormat="0" applyAlignment="0" applyProtection="0"/>
    <xf numFmtId="0" fontId="22" fillId="0" borderId="17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23" borderId="18" applyNumberFormat="0" applyFont="0" applyAlignment="0" applyProtection="0"/>
    <xf numFmtId="0" fontId="25" fillId="20" borderId="19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8" fillId="0" borderId="0"/>
    <xf numFmtId="0" fontId="26" fillId="0" borderId="0" applyNumberFormat="0" applyFill="0" applyBorder="0" applyAlignment="0" applyProtection="0"/>
    <xf numFmtId="0" fontId="15" fillId="0" borderId="20" applyProtection="0"/>
    <xf numFmtId="0" fontId="27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8" xfId="0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164" fontId="7" fillId="0" borderId="0" xfId="0" applyNumberFormat="1" applyFont="1"/>
    <xf numFmtId="164" fontId="7" fillId="0" borderId="0" xfId="0" applyNumberFormat="1" applyFont="1" applyBorder="1"/>
    <xf numFmtId="164" fontId="7" fillId="0" borderId="5" xfId="0" applyNumberFormat="1" applyFont="1" applyBorder="1"/>
    <xf numFmtId="164" fontId="7" fillId="0" borderId="6" xfId="0" applyNumberFormat="1" applyFont="1" applyBorder="1"/>
    <xf numFmtId="164" fontId="7" fillId="0" borderId="7" xfId="0" applyNumberFormat="1" applyFont="1" applyBorder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indent="3"/>
    </xf>
    <xf numFmtId="0" fontId="7" fillId="0" borderId="0" xfId="0" applyFont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165" fontId="7" fillId="0" borderId="0" xfId="0" applyNumberFormat="1" applyFont="1" applyBorder="1"/>
    <xf numFmtId="165" fontId="7" fillId="0" borderId="5" xfId="0" applyNumberFormat="1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165" fontId="7" fillId="0" borderId="0" xfId="0" applyNumberFormat="1" applyFont="1"/>
    <xf numFmtId="166" fontId="7" fillId="0" borderId="0" xfId="1" applyNumberFormat="1" applyFont="1"/>
    <xf numFmtId="166" fontId="7" fillId="0" borderId="0" xfId="1" applyNumberFormat="1" applyFont="1" applyBorder="1"/>
    <xf numFmtId="166" fontId="7" fillId="0" borderId="5" xfId="1" applyNumberFormat="1" applyFont="1" applyBorder="1"/>
    <xf numFmtId="166" fontId="7" fillId="0" borderId="6" xfId="1" applyNumberFormat="1" applyFont="1" applyBorder="1"/>
    <xf numFmtId="166" fontId="7" fillId="0" borderId="7" xfId="1" applyNumberFormat="1" applyFont="1" applyBorder="1"/>
    <xf numFmtId="0" fontId="1" fillId="0" borderId="8" xfId="0" applyFont="1" applyBorder="1"/>
    <xf numFmtId="166" fontId="7" fillId="0" borderId="8" xfId="1" applyNumberFormat="1" applyFont="1" applyBorder="1"/>
    <xf numFmtId="166" fontId="7" fillId="0" borderId="9" xfId="1" applyNumberFormat="1" applyFont="1" applyBorder="1"/>
    <xf numFmtId="166" fontId="7" fillId="0" borderId="10" xfId="1" applyNumberFormat="1" applyFont="1" applyBorder="1"/>
    <xf numFmtId="166" fontId="7" fillId="0" borderId="11" xfId="1" applyNumberFormat="1" applyFont="1" applyBorder="1"/>
    <xf numFmtId="166" fontId="0" fillId="0" borderId="0" xfId="0" applyNumberFormat="1" applyBorder="1"/>
  </cellXfs>
  <cellStyles count="99">
    <cellStyle name="_Bok2" xfId="2"/>
    <cellStyle name="_detail" xfId="3"/>
    <cellStyle name="_FNS" xfId="4"/>
    <cellStyle name="_IIP20073" xfId="5"/>
    <cellStyle name="_IIP-Banki 2007Q1" xfId="6"/>
    <cellStyle name="_IIP-Bnk2006-08new" xfId="7"/>
    <cellStyle name="_IIP-new" xfId="8"/>
    <cellStyle name="_IIP-SM" xfId="9"/>
    <cellStyle name="_MSX+INV" xfId="10"/>
    <cellStyle name="_Sheet1" xfId="11"/>
    <cellStyle name="_Sheet1_1" xfId="12"/>
    <cellStyle name="_Sheet1_1_FNS" xfId="13"/>
    <cellStyle name="_Sheet1_1_IIP-Bnk2006-08new" xfId="14"/>
    <cellStyle name="_Sheet1_1_Sheet1" xfId="15"/>
    <cellStyle name="_Sheet1_1_Sheet2" xfId="16"/>
    <cellStyle name="_Sheet1_1_Sheet3" xfId="17"/>
    <cellStyle name="_Sheet1_1_SM" xfId="18"/>
    <cellStyle name="_Sheet1_2" xfId="19"/>
    <cellStyle name="_Sheet1_FNS" xfId="20"/>
    <cellStyle name="_Sheet1_IIP-Bnk2006-08new" xfId="21"/>
    <cellStyle name="_Sheet1_Sheet1" xfId="22"/>
    <cellStyle name="_Sheet1_Sheet1_1" xfId="23"/>
    <cellStyle name="_Sheet1_Sheet2" xfId="24"/>
    <cellStyle name="_Sheet1_Sheet2_1" xfId="25"/>
    <cellStyle name="_Sheet1_Sheet3" xfId="26"/>
    <cellStyle name="_Sheet1_Sheet3_1" xfId="27"/>
    <cellStyle name="_Sheet1_Sheet3_IIP-Bnk2006-08new" xfId="28"/>
    <cellStyle name="_Sheet1_SM" xfId="29"/>
    <cellStyle name="_Sheet1_SM_1" xfId="30"/>
    <cellStyle name="_Sheet2" xfId="31"/>
    <cellStyle name="_Sheet3" xfId="32"/>
    <cellStyle name="_Sheet4" xfId="33"/>
    <cellStyle name="_Sheet5" xfId="34"/>
    <cellStyle name="_Sheet5_1" xfId="35"/>
    <cellStyle name="_SM" xfId="36"/>
    <cellStyle name="20% - Accent1 2" xfId="37"/>
    <cellStyle name="20% - Accent2 2" xfId="38"/>
    <cellStyle name="20% - Accent3 2" xfId="39"/>
    <cellStyle name="20% - Accent4 2" xfId="40"/>
    <cellStyle name="20% - Accent5 2" xfId="41"/>
    <cellStyle name="20% - Accent6 2" xfId="42"/>
    <cellStyle name="40% - Accent1 2" xfId="43"/>
    <cellStyle name="40% - Accent2 2" xfId="44"/>
    <cellStyle name="40% - Accent3 2" xfId="45"/>
    <cellStyle name="40% - Accent4 2" xfId="46"/>
    <cellStyle name="40% - Accent5 2" xfId="47"/>
    <cellStyle name="40% - Accent6 2" xfId="48"/>
    <cellStyle name="60% - Accent1 2" xfId="49"/>
    <cellStyle name="60% - Accent2 2" xfId="50"/>
    <cellStyle name="60% - Accent3 2" xfId="51"/>
    <cellStyle name="60% - Accent4 2" xfId="52"/>
    <cellStyle name="60% - Accent5 2" xfId="53"/>
    <cellStyle name="60% - Accent6 2" xfId="54"/>
    <cellStyle name="Accent1 2" xfId="55"/>
    <cellStyle name="Accent2 2" xfId="56"/>
    <cellStyle name="Accent3 2" xfId="57"/>
    <cellStyle name="Accent4 2" xfId="58"/>
    <cellStyle name="Accent5 2" xfId="59"/>
    <cellStyle name="Accent6 2" xfId="60"/>
    <cellStyle name="Bad 2" xfId="61"/>
    <cellStyle name="Calculation 2" xfId="62"/>
    <cellStyle name="Check Cell 2" xfId="63"/>
    <cellStyle name="Comma 2" xfId="64"/>
    <cellStyle name="Date" xfId="65"/>
    <cellStyle name="Explanatory Text 2" xfId="66"/>
    <cellStyle name="Fixed" xfId="67"/>
    <cellStyle name="Good 2" xfId="68"/>
    <cellStyle name="Heading 1 2" xfId="69"/>
    <cellStyle name="Heading 2 2" xfId="70"/>
    <cellStyle name="Heading 3 2" xfId="71"/>
    <cellStyle name="Heading 4 2" xfId="72"/>
    <cellStyle name="HEADING1" xfId="73"/>
    <cellStyle name="HEADING2" xfId="74"/>
    <cellStyle name="Input 2" xfId="75"/>
    <cellStyle name="Linked Cell 2" xfId="76"/>
    <cellStyle name="Neutral 2" xfId="77"/>
    <cellStyle name="Normal" xfId="0" builtinId="0"/>
    <cellStyle name="Normal 10" xfId="78"/>
    <cellStyle name="Normal 2" xfId="79"/>
    <cellStyle name="Normal 2 2" xfId="80"/>
    <cellStyle name="Normal 3" xfId="81"/>
    <cellStyle name="Normal 4" xfId="82"/>
    <cellStyle name="Normal 5" xfId="83"/>
    <cellStyle name="Normal 6" xfId="84"/>
    <cellStyle name="Normal 7" xfId="85"/>
    <cellStyle name="Normal 8" xfId="86"/>
    <cellStyle name="Normal 9" xfId="87"/>
    <cellStyle name="Note 2" xfId="88"/>
    <cellStyle name="Output 2" xfId="89"/>
    <cellStyle name="Percent" xfId="1" builtinId="5"/>
    <cellStyle name="Percent 2" xfId="90"/>
    <cellStyle name="Percent 3" xfId="91"/>
    <cellStyle name="Style 1" xfId="92"/>
    <cellStyle name="Style 1 2" xfId="93"/>
    <cellStyle name="Style 1 3" xfId="94"/>
    <cellStyle name="Title 2" xfId="95"/>
    <cellStyle name="Total 2" xfId="96"/>
    <cellStyle name="Warning Text 2" xfId="97"/>
    <cellStyle name="Обычный_taxes (2)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/02.13.2015/2015%20BD%20Tables%20sen%2010_0%20BDD%20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d"/>
      <sheetName val="SelInd"/>
      <sheetName val="NatAcc"/>
      <sheetName val="Budget"/>
      <sheetName val="BOP"/>
      <sheetName val="MonSer"/>
      <sheetName val="NatBank"/>
    </sheetNames>
    <sheetDataSet>
      <sheetData sheetId="0">
        <row r="121">
          <cell r="C121">
            <v>248.76</v>
          </cell>
          <cell r="D121">
            <v>310.32</v>
          </cell>
          <cell r="E121">
            <v>377.06</v>
          </cell>
          <cell r="F121">
            <v>299.95999999999998</v>
          </cell>
          <cell r="G121">
            <v>323.88</v>
          </cell>
          <cell r="H121">
            <v>458.93</v>
          </cell>
          <cell r="I121">
            <v>473.91</v>
          </cell>
          <cell r="J121">
            <v>601.19000000000005</v>
          </cell>
          <cell r="K121">
            <v>828.3</v>
          </cell>
          <cell r="L121">
            <v>1081.6400000000001</v>
          </cell>
          <cell r="M121">
            <v>1470.63</v>
          </cell>
          <cell r="N121">
            <v>1663.94</v>
          </cell>
          <cell r="O121">
            <v>2082.8200000000002</v>
          </cell>
          <cell r="P121">
            <v>2406.5500000000002</v>
          </cell>
          <cell r="Q121">
            <v>1893.72</v>
          </cell>
          <cell r="R121">
            <v>2462.79</v>
          </cell>
          <cell r="S121">
            <v>3246.93</v>
          </cell>
          <cell r="T121">
            <v>3501.9</v>
          </cell>
          <cell r="U121">
            <v>4249.55</v>
          </cell>
        </row>
        <row r="122">
          <cell r="C122">
            <v>571.77</v>
          </cell>
          <cell r="D122">
            <v>898.24</v>
          </cell>
          <cell r="E122">
            <v>1163.8800000000001</v>
          </cell>
          <cell r="F122">
            <v>993</v>
          </cell>
          <cell r="G122">
            <v>859.13</v>
          </cell>
          <cell r="H122">
            <v>1020.82</v>
          </cell>
          <cell r="I122">
            <v>1014.78</v>
          </cell>
          <cell r="J122">
            <v>1084.18</v>
          </cell>
          <cell r="K122">
            <v>1464.22</v>
          </cell>
          <cell r="L122">
            <v>1989.8</v>
          </cell>
          <cell r="M122">
            <v>2681.9</v>
          </cell>
          <cell r="N122">
            <v>3700.21</v>
          </cell>
          <cell r="O122">
            <v>4965.53</v>
          </cell>
          <cell r="P122">
            <v>6242.73</v>
          </cell>
          <cell r="Q122">
            <v>4293.8500000000004</v>
          </cell>
          <cell r="R122">
            <v>5053.45</v>
          </cell>
          <cell r="S122">
            <v>6651.23</v>
          </cell>
          <cell r="T122">
            <v>7716.82</v>
          </cell>
          <cell r="U122">
            <v>7744.42</v>
          </cell>
        </row>
        <row r="124">
          <cell r="C124">
            <v>78.59</v>
          </cell>
          <cell r="D124">
            <v>98.04</v>
          </cell>
          <cell r="E124">
            <v>171.1</v>
          </cell>
          <cell r="F124">
            <v>293.73</v>
          </cell>
          <cell r="G124">
            <v>209.81</v>
          </cell>
          <cell r="H124">
            <v>244.03</v>
          </cell>
          <cell r="I124">
            <v>313.7</v>
          </cell>
          <cell r="J124">
            <v>392.03</v>
          </cell>
          <cell r="K124">
            <v>442.32</v>
          </cell>
          <cell r="L124">
            <v>535.76</v>
          </cell>
          <cell r="M124">
            <v>693.03</v>
          </cell>
          <cell r="N124">
            <v>887.07</v>
          </cell>
          <cell r="O124">
            <v>1091.5999999999999</v>
          </cell>
          <cell r="P124">
            <v>1256.55</v>
          </cell>
          <cell r="Q124">
            <v>1308.28</v>
          </cell>
          <cell r="R124">
            <v>1604.9</v>
          </cell>
          <cell r="S124">
            <v>1984.55</v>
          </cell>
          <cell r="T124">
            <v>2543.79</v>
          </cell>
          <cell r="U124">
            <v>2963.51</v>
          </cell>
        </row>
        <row r="125">
          <cell r="C125">
            <v>59.64</v>
          </cell>
          <cell r="D125">
            <v>93.69</v>
          </cell>
          <cell r="E125">
            <v>315.98</v>
          </cell>
          <cell r="F125">
            <v>345.56</v>
          </cell>
          <cell r="G125">
            <v>207.84</v>
          </cell>
          <cell r="H125">
            <v>191.83</v>
          </cell>
          <cell r="I125">
            <v>236.72</v>
          </cell>
          <cell r="J125">
            <v>356.58</v>
          </cell>
          <cell r="K125">
            <v>388.46</v>
          </cell>
          <cell r="L125">
            <v>479.8</v>
          </cell>
          <cell r="M125">
            <v>624.19000000000005</v>
          </cell>
          <cell r="N125">
            <v>725.39</v>
          </cell>
          <cell r="O125">
            <v>929.53</v>
          </cell>
          <cell r="P125">
            <v>1232.3900000000001</v>
          </cell>
          <cell r="Q125">
            <v>974.81</v>
          </cell>
          <cell r="R125">
            <v>1087.4000000000001</v>
          </cell>
          <cell r="S125">
            <v>1255.24</v>
          </cell>
          <cell r="T125">
            <v>1442.43</v>
          </cell>
          <cell r="U125">
            <v>1559.18</v>
          </cell>
        </row>
        <row r="127">
          <cell r="C127">
            <v>-1.5</v>
          </cell>
          <cell r="D127">
            <v>-1.1000000000000001</v>
          </cell>
          <cell r="E127">
            <v>175.1</v>
          </cell>
          <cell r="F127">
            <v>231.1</v>
          </cell>
          <cell r="G127">
            <v>194.6</v>
          </cell>
          <cell r="H127">
            <v>124.87957922663412</v>
          </cell>
          <cell r="I127">
            <v>126.86495999369218</v>
          </cell>
          <cell r="J127">
            <v>136.23041557074279</v>
          </cell>
          <cell r="K127">
            <v>152.3949307755623</v>
          </cell>
          <cell r="L127">
            <v>221.30979801340459</v>
          </cell>
          <cell r="M127">
            <v>229.24785595053993</v>
          </cell>
          <cell r="N127">
            <v>295.113172129769</v>
          </cell>
          <cell r="O127">
            <v>379.23387914494685</v>
          </cell>
          <cell r="P127">
            <v>375.00163913460563</v>
          </cell>
          <cell r="Q127">
            <v>361.49734643893873</v>
          </cell>
          <cell r="R127">
            <v>332.47604461283174</v>
          </cell>
          <cell r="S127">
            <v>440.33747262790979</v>
          </cell>
          <cell r="T127">
            <v>567.51911923195871</v>
          </cell>
          <cell r="U127">
            <v>630.55674295683559</v>
          </cell>
        </row>
        <row r="129">
          <cell r="C129">
            <v>0.8</v>
          </cell>
          <cell r="D129">
            <v>36.4</v>
          </cell>
          <cell r="E129">
            <v>36.299999999999997</v>
          </cell>
          <cell r="F129">
            <v>35.6</v>
          </cell>
          <cell r="G129">
            <v>38.799999999999997</v>
          </cell>
          <cell r="H129">
            <v>36.799999999999997</v>
          </cell>
          <cell r="I129">
            <v>24.7</v>
          </cell>
          <cell r="J129">
            <v>30.4</v>
          </cell>
          <cell r="K129">
            <v>34.200000000000003</v>
          </cell>
          <cell r="L129">
            <v>25.3</v>
          </cell>
          <cell r="M129">
            <v>21.2</v>
          </cell>
          <cell r="N129">
            <v>20.3</v>
          </cell>
          <cell r="O129">
            <v>23.3</v>
          </cell>
          <cell r="P129">
            <v>43.1</v>
          </cell>
          <cell r="Q129">
            <v>67.599999999999994</v>
          </cell>
          <cell r="R129">
            <v>74.3</v>
          </cell>
          <cell r="S129">
            <v>107.6</v>
          </cell>
          <cell r="T129">
            <v>80.3</v>
          </cell>
          <cell r="U129">
            <v>80.7</v>
          </cell>
        </row>
        <row r="130">
          <cell r="C130">
            <v>58.400000000000006</v>
          </cell>
          <cell r="D130">
            <v>33.000000000000007</v>
          </cell>
          <cell r="E130">
            <v>11.399999999999991</v>
          </cell>
          <cell r="F130">
            <v>4.6999999999999815</v>
          </cell>
          <cell r="G130">
            <v>8.8999999999999915</v>
          </cell>
          <cell r="H130">
            <v>50.927373047707491</v>
          </cell>
          <cell r="I130">
            <v>82.128255789552142</v>
          </cell>
          <cell r="J130">
            <v>94.303827303283015</v>
          </cell>
          <cell r="K130">
            <v>104.86856233760237</v>
          </cell>
          <cell r="L130">
            <v>117.96333198937471</v>
          </cell>
          <cell r="M130">
            <v>146.42990978572925</v>
          </cell>
          <cell r="N130">
            <v>112.75673273878557</v>
          </cell>
          <cell r="O130">
            <v>319.15959661714663</v>
          </cell>
          <cell r="P130">
            <v>390.07258817422928</v>
          </cell>
          <cell r="Q130">
            <v>335.20681413237014</v>
          </cell>
          <cell r="R130">
            <v>472.84838062015018</v>
          </cell>
          <cell r="S130">
            <v>755.61989214699497</v>
          </cell>
          <cell r="T130">
            <v>634.01069218999999</v>
          </cell>
          <cell r="U130">
            <v>854.74560289499982</v>
          </cell>
        </row>
        <row r="132">
          <cell r="C132">
            <v>55.1</v>
          </cell>
          <cell r="D132">
            <v>56.6</v>
          </cell>
          <cell r="E132">
            <v>18.8</v>
          </cell>
          <cell r="F132">
            <v>21.9</v>
          </cell>
          <cell r="G132">
            <v>24.4</v>
          </cell>
          <cell r="H132">
            <v>7.1</v>
          </cell>
          <cell r="I132">
            <v>23.1</v>
          </cell>
          <cell r="J132">
            <v>10.3</v>
          </cell>
          <cell r="K132">
            <v>22.6</v>
          </cell>
          <cell r="L132">
            <v>65.099999999999994</v>
          </cell>
          <cell r="M132">
            <v>55.1</v>
          </cell>
          <cell r="N132">
            <v>90.5</v>
          </cell>
          <cell r="O132">
            <v>53</v>
          </cell>
          <cell r="P132">
            <v>405.9</v>
          </cell>
          <cell r="Q132">
            <v>224</v>
          </cell>
          <cell r="R132">
            <v>257.5</v>
          </cell>
          <cell r="S132">
            <v>124.9</v>
          </cell>
          <cell r="T132">
            <v>153.9</v>
          </cell>
          <cell r="U132">
            <v>134.69999999999999</v>
          </cell>
        </row>
        <row r="133">
          <cell r="C133">
            <v>58.800000000000004</v>
          </cell>
          <cell r="D133">
            <v>27.499999999999993</v>
          </cell>
          <cell r="E133">
            <v>177.6</v>
          </cell>
          <cell r="F133">
            <v>186.4</v>
          </cell>
          <cell r="G133">
            <v>171.4</v>
          </cell>
          <cell r="H133">
            <v>242.69529163810154</v>
          </cell>
          <cell r="I133">
            <v>205.44305945176981</v>
          </cell>
          <cell r="J133">
            <v>206.1312284560579</v>
          </cell>
          <cell r="K133">
            <v>157.39861143839664</v>
          </cell>
          <cell r="L133">
            <v>348.7772646601469</v>
          </cell>
          <cell r="M133">
            <v>303.93763122735425</v>
          </cell>
          <cell r="N133">
            <v>433.4434207573363</v>
          </cell>
          <cell r="O133">
            <v>635.45375442372654</v>
          </cell>
          <cell r="P133">
            <v>654.45491484090974</v>
          </cell>
          <cell r="Q133">
            <v>743.50382397196984</v>
          </cell>
          <cell r="R133">
            <v>840.97444580311753</v>
          </cell>
          <cell r="S133">
            <v>1203.7727903925031</v>
          </cell>
          <cell r="T133">
            <v>1253.6913645449877</v>
          </cell>
          <cell r="U133">
            <v>1330.936943143731</v>
          </cell>
        </row>
        <row r="135">
          <cell r="C135">
            <v>84</v>
          </cell>
          <cell r="D135">
            <v>71.099999999999994</v>
          </cell>
          <cell r="E135">
            <v>68.099999999999994</v>
          </cell>
          <cell r="F135">
            <v>49.5</v>
          </cell>
          <cell r="G135">
            <v>33.9</v>
          </cell>
          <cell r="H135">
            <v>-2.4</v>
          </cell>
          <cell r="I135">
            <v>55.6</v>
          </cell>
          <cell r="J135">
            <v>61.6</v>
          </cell>
          <cell r="K135">
            <v>45.3</v>
          </cell>
          <cell r="L135">
            <v>14.8</v>
          </cell>
          <cell r="M135">
            <v>-19</v>
          </cell>
          <cell r="N135">
            <v>-34.700000000000003</v>
          </cell>
          <cell r="O135">
            <v>20.7</v>
          </cell>
          <cell r="P135">
            <v>680.8</v>
          </cell>
          <cell r="Q135">
            <v>391.4</v>
          </cell>
          <cell r="R135">
            <v>646.70000000000005</v>
          </cell>
          <cell r="S135">
            <v>324.89999999999998</v>
          </cell>
          <cell r="T135">
            <v>360.1</v>
          </cell>
          <cell r="U135">
            <v>79.099999999999994</v>
          </cell>
        </row>
        <row r="136">
          <cell r="C136">
            <v>199.2000000000001</v>
          </cell>
          <cell r="D136">
            <v>464.37000000000006</v>
          </cell>
          <cell r="E136">
            <v>464.00000000000023</v>
          </cell>
          <cell r="F136">
            <v>157.16999999999987</v>
          </cell>
          <cell r="G136">
            <v>138.28</v>
          </cell>
          <cell r="H136">
            <v>235.94250218297191</v>
          </cell>
          <cell r="I136">
            <v>228.71023634409005</v>
          </cell>
          <cell r="J136">
            <v>172.98218327648235</v>
          </cell>
          <cell r="K136">
            <v>353.23502012364349</v>
          </cell>
          <cell r="L136">
            <v>555.57626931582286</v>
          </cell>
          <cell r="M136">
            <v>693.07442260783512</v>
          </cell>
          <cell r="N136">
            <v>1483.7901398516806</v>
          </cell>
          <cell r="O136">
            <v>1911.9119630484727</v>
          </cell>
          <cell r="P136">
            <v>1791.0360341987134</v>
          </cell>
          <cell r="Q136">
            <v>1159.3656437214618</v>
          </cell>
          <cell r="R136">
            <v>921.5578902042007</v>
          </cell>
          <cell r="S136">
            <v>1301.7996291265817</v>
          </cell>
          <cell r="T136">
            <v>1539.4602084130538</v>
          </cell>
          <cell r="U136">
            <v>950.79191679443363</v>
          </cell>
        </row>
        <row r="137">
          <cell r="C137">
            <v>79.059999999999903</v>
          </cell>
          <cell r="D137">
            <v>31.300000000000011</v>
          </cell>
          <cell r="E137">
            <v>83.799999999999983</v>
          </cell>
          <cell r="F137">
            <v>67.30000000000004</v>
          </cell>
          <cell r="G137">
            <v>26.399999999999977</v>
          </cell>
          <cell r="H137">
            <v>-33.299999999999983</v>
          </cell>
          <cell r="I137">
            <v>-19.100000000000023</v>
          </cell>
          <cell r="J137">
            <v>25.299999999999983</v>
          </cell>
          <cell r="K137">
            <v>-15.800000000000011</v>
          </cell>
          <cell r="L137">
            <v>-19.699999999999875</v>
          </cell>
          <cell r="M137">
            <v>139.69999999999993</v>
          </cell>
          <cell r="N137">
            <v>191.69999999999982</v>
          </cell>
          <cell r="O137">
            <v>493.1</v>
          </cell>
          <cell r="P137">
            <v>457.00000000000023</v>
          </cell>
          <cell r="Q137">
            <v>220</v>
          </cell>
          <cell r="R137">
            <v>-225.40000000000009</v>
          </cell>
          <cell r="S137">
            <v>696.79999999999973</v>
          </cell>
          <cell r="T137">
            <v>8.0000000000004547</v>
          </cell>
          <cell r="U137">
            <v>-149.70000000000027</v>
          </cell>
        </row>
        <row r="138">
          <cell r="C138">
            <v>-111.4</v>
          </cell>
          <cell r="D138">
            <v>3.1999999999999886</v>
          </cell>
          <cell r="E138">
            <v>-8</v>
          </cell>
          <cell r="F138">
            <v>71.800000000000011</v>
          </cell>
          <cell r="G138">
            <v>-8</v>
          </cell>
          <cell r="H138">
            <v>22.5</v>
          </cell>
          <cell r="I138">
            <v>-49.900000000000006</v>
          </cell>
          <cell r="J138">
            <v>-40.299999999999983</v>
          </cell>
          <cell r="K138">
            <v>6</v>
          </cell>
          <cell r="L138">
            <v>-190.40000000000003</v>
          </cell>
          <cell r="M138">
            <v>-92</v>
          </cell>
          <cell r="N138">
            <v>-452.19999999999993</v>
          </cell>
          <cell r="O138">
            <v>-430.29999999999995</v>
          </cell>
          <cell r="P138">
            <v>-119</v>
          </cell>
          <cell r="Q138">
            <v>-630.30000000000018</v>
          </cell>
          <cell r="R138">
            <v>-153.5</v>
          </cell>
          <cell r="S138">
            <v>-554.29999999999973</v>
          </cell>
          <cell r="T138">
            <v>-54.800000000000182</v>
          </cell>
          <cell r="U138">
            <v>49.599999999999909</v>
          </cell>
        </row>
      </sheetData>
      <sheetData sheetId="1">
        <row r="24">
          <cell r="W24">
            <v>621.14930000000004</v>
          </cell>
          <cell r="X24">
            <v>800.43560000000002</v>
          </cell>
          <cell r="Y24">
            <v>1127.585</v>
          </cell>
          <cell r="Z24">
            <v>1322.6569999999999</v>
          </cell>
          <cell r="AA24">
            <v>1551.4770000000001</v>
          </cell>
        </row>
        <row r="26">
          <cell r="W26">
            <v>16</v>
          </cell>
          <cell r="X26">
            <v>18</v>
          </cell>
          <cell r="Y26">
            <v>25</v>
          </cell>
          <cell r="Z26">
            <v>26</v>
          </cell>
          <cell r="AA26">
            <v>27</v>
          </cell>
        </row>
        <row r="28">
          <cell r="W28">
            <v>1050.3489999999999</v>
          </cell>
          <cell r="X28">
            <v>1051.3989999999999</v>
          </cell>
          <cell r="Y28">
            <v>1048.723</v>
          </cell>
          <cell r="Z28">
            <v>1054.771</v>
          </cell>
          <cell r="AA28">
            <v>1047.028</v>
          </cell>
        </row>
        <row r="37"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47">
          <cell r="W47">
            <v>144</v>
          </cell>
          <cell r="X47">
            <v>215</v>
          </cell>
          <cell r="Y47">
            <v>210</v>
          </cell>
          <cell r="Z47">
            <v>170</v>
          </cell>
          <cell r="AA47">
            <v>150</v>
          </cell>
        </row>
        <row r="48">
          <cell r="W48">
            <v>15260.98</v>
          </cell>
          <cell r="X48">
            <v>17858.12</v>
          </cell>
          <cell r="Y48">
            <v>20926.009999999998</v>
          </cell>
          <cell r="Z48">
            <v>24545.72</v>
          </cell>
          <cell r="AA48">
            <v>28751.69</v>
          </cell>
        </row>
        <row r="50">
          <cell r="W50">
            <v>3251.7379999999998</v>
          </cell>
          <cell r="X50">
            <v>3742.0250000000001</v>
          </cell>
          <cell r="Y50">
            <v>4344.9799999999896</v>
          </cell>
          <cell r="Z50">
            <v>5046.5879999999997</v>
          </cell>
          <cell r="AA50">
            <v>5865.3919999999998</v>
          </cell>
        </row>
        <row r="52">
          <cell r="W52">
            <v>191</v>
          </cell>
          <cell r="X52">
            <v>193</v>
          </cell>
          <cell r="Y52">
            <v>153</v>
          </cell>
          <cell r="Z52">
            <v>155</v>
          </cell>
          <cell r="AA52">
            <v>160</v>
          </cell>
        </row>
        <row r="54">
          <cell r="W54">
            <v>1673.6389999999999</v>
          </cell>
          <cell r="X54">
            <v>1883.979</v>
          </cell>
          <cell r="Y54">
            <v>2033.076</v>
          </cell>
          <cell r="Z54">
            <v>2211.6410000000001</v>
          </cell>
          <cell r="AA54">
            <v>2420.8009999999999</v>
          </cell>
        </row>
        <row r="65">
          <cell r="W65">
            <v>-37.673969999999997</v>
          </cell>
          <cell r="X65">
            <v>329.423</v>
          </cell>
          <cell r="Y65">
            <v>327.06299999999999</v>
          </cell>
          <cell r="Z65">
            <v>341.44200000000001</v>
          </cell>
          <cell r="AA65">
            <v>157.9332</v>
          </cell>
        </row>
        <row r="66">
          <cell r="W66">
            <v>504</v>
          </cell>
          <cell r="X66">
            <v>654</v>
          </cell>
          <cell r="Y66">
            <v>703</v>
          </cell>
          <cell r="Z66">
            <v>602</v>
          </cell>
          <cell r="AA66">
            <v>580</v>
          </cell>
        </row>
        <row r="67">
          <cell r="W67">
            <v>2616.0650000000001</v>
          </cell>
          <cell r="X67">
            <v>2315.1669999999999</v>
          </cell>
          <cell r="Y67">
            <v>2772.74</v>
          </cell>
          <cell r="Z67">
            <v>3247.8249999999998</v>
          </cell>
          <cell r="AA67">
            <v>3674.91</v>
          </cell>
        </row>
        <row r="87">
          <cell r="W87">
            <v>2217.404</v>
          </cell>
          <cell r="X87">
            <v>2230.241</v>
          </cell>
          <cell r="Y87">
            <v>2272.2330000000002</v>
          </cell>
          <cell r="Z87">
            <v>2301.3180000000002</v>
          </cell>
          <cell r="AA87">
            <v>2303.4609999999998</v>
          </cell>
        </row>
        <row r="89">
          <cell r="W89">
            <v>8562.8310000000001</v>
          </cell>
          <cell r="X89">
            <v>10560.45</v>
          </cell>
          <cell r="Y89">
            <v>12763.65</v>
          </cell>
          <cell r="Z89">
            <v>15444.58</v>
          </cell>
          <cell r="AA89">
            <v>18738.86</v>
          </cell>
        </row>
        <row r="91">
          <cell r="W91">
            <v>5957.5330000000004</v>
          </cell>
          <cell r="X91">
            <v>7139.8739999999998</v>
          </cell>
          <cell r="Y91">
            <v>8512.2420000000002</v>
          </cell>
          <cell r="Z91">
            <v>10145.67</v>
          </cell>
          <cell r="AA91">
            <v>12124.17</v>
          </cell>
        </row>
        <row r="113">
          <cell r="W113">
            <v>1.76</v>
          </cell>
          <cell r="X113">
            <v>1.8</v>
          </cell>
          <cell r="Y113">
            <v>1.8</v>
          </cell>
          <cell r="Z113">
            <v>1.8</v>
          </cell>
          <cell r="AA113">
            <v>1.8</v>
          </cell>
        </row>
      </sheetData>
      <sheetData sheetId="2"/>
      <sheetData sheetId="3">
        <row r="23">
          <cell r="B23">
            <v>2497</v>
          </cell>
          <cell r="C23">
            <v>3868.4754068725233</v>
          </cell>
          <cell r="D23">
            <v>4554.9267445490168</v>
          </cell>
          <cell r="E23">
            <v>5022.1027219486132</v>
          </cell>
          <cell r="F23">
            <v>5668.6959477245236</v>
          </cell>
          <cell r="G23">
            <v>6043.0568703388653</v>
          </cell>
          <cell r="H23">
            <v>6673.9981098035269</v>
          </cell>
          <cell r="I23">
            <v>7456.0259600321851</v>
          </cell>
          <cell r="J23">
            <v>8564.0927813659673</v>
          </cell>
          <cell r="K23">
            <v>9824.2954789006544</v>
          </cell>
          <cell r="L23">
            <v>11620.942438490816</v>
          </cell>
          <cell r="M23">
            <v>13789.913218215348</v>
          </cell>
          <cell r="N23">
            <v>16993.778789722528</v>
          </cell>
          <cell r="O23">
            <v>19074.852303629592</v>
          </cell>
          <cell r="P23">
            <v>17985.954595150855</v>
          </cell>
          <cell r="Q23">
            <v>20743.364248842241</v>
          </cell>
          <cell r="R23">
            <v>24343.986583464648</v>
          </cell>
          <cell r="S23">
            <v>26167.283503255796</v>
          </cell>
          <cell r="T23">
            <v>26847.354249055072</v>
          </cell>
          <cell r="U23">
            <v>29176.366000000002</v>
          </cell>
          <cell r="V23">
            <v>31860.585999999992</v>
          </cell>
          <cell r="W23">
            <v>34957.433000000019</v>
          </cell>
          <cell r="X23">
            <v>38355.301999999996</v>
          </cell>
          <cell r="Y23">
            <v>41881.118000000002</v>
          </cell>
        </row>
        <row r="55">
          <cell r="B55">
            <v>1.2885388888888891</v>
          </cell>
          <cell r="C55">
            <v>1.2624280925013684</v>
          </cell>
          <cell r="D55">
            <v>1.2971230959982971</v>
          </cell>
          <cell r="E55">
            <v>1.3922463846317583</v>
          </cell>
          <cell r="F55">
            <v>2.0240197147722436</v>
          </cell>
          <cell r="G55">
            <v>1.9767673542692938</v>
          </cell>
          <cell r="H55">
            <v>2.0727877061961855</v>
          </cell>
          <cell r="I55">
            <v>2.1942063991295444</v>
          </cell>
          <cell r="J55">
            <v>2.1458840181771635</v>
          </cell>
          <cell r="K55">
            <v>1.9167359207761716</v>
          </cell>
          <cell r="L55">
            <v>1.8126092153097797</v>
          </cell>
          <cell r="M55">
            <v>1.776604660138249</v>
          </cell>
          <cell r="N55">
            <v>1.6705502035330262</v>
          </cell>
          <cell r="O55">
            <v>1.490329623037943</v>
          </cell>
          <cell r="P55">
            <v>1.6704957290066564</v>
          </cell>
          <cell r="Q55">
            <v>1.782348664234511</v>
          </cell>
          <cell r="R55">
            <v>1.6864901804915513</v>
          </cell>
          <cell r="S55">
            <v>1.6512530543196144</v>
          </cell>
          <cell r="T55">
            <v>1.6633535055043527</v>
          </cell>
          <cell r="U55">
            <v>1.76</v>
          </cell>
          <cell r="V55">
            <v>1.8</v>
          </cell>
          <cell r="W55">
            <v>1.8</v>
          </cell>
          <cell r="X55">
            <v>1.8</v>
          </cell>
          <cell r="Y55">
            <v>1.8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SheetLayoutView="100" workbookViewId="0">
      <pane xSplit="1" ySplit="7" topLeftCell="B8" activePane="bottomRight" state="frozen"/>
      <selection activeCell="AB43" sqref="AB43"/>
      <selection pane="topRight" activeCell="AB43" sqref="AB43"/>
      <selection pane="bottomLeft" activeCell="AB43" sqref="AB43"/>
      <selection pane="bottomRight" activeCell="Y37" sqref="Y37"/>
    </sheetView>
  </sheetViews>
  <sheetFormatPr defaultRowHeight="12.75"/>
  <cols>
    <col min="1" max="1" width="35.28515625" customWidth="1"/>
    <col min="2" max="11" width="9.140625" hidden="1" customWidth="1"/>
    <col min="12" max="16" width="9.140625" style="1" hidden="1" customWidth="1"/>
    <col min="17" max="17" width="9.140625" hidden="1" customWidth="1"/>
    <col min="18" max="25" width="9.140625" customWidth="1"/>
    <col min="26" max="26" width="2" customWidth="1"/>
  </cols>
  <sheetData>
    <row r="1" spans="1:25" ht="13.5">
      <c r="R1" s="2"/>
      <c r="S1" s="2"/>
      <c r="T1" s="2"/>
      <c r="X1" s="2"/>
      <c r="Y1" s="3" t="s">
        <v>0</v>
      </c>
    </row>
    <row r="2" spans="1:25" ht="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6"/>
      <c r="O2" s="6"/>
      <c r="P2" s="6"/>
      <c r="Q2" s="5"/>
      <c r="R2" s="5"/>
      <c r="S2" s="5"/>
      <c r="T2" s="5"/>
      <c r="U2" s="5"/>
      <c r="V2" s="5"/>
      <c r="W2" s="5"/>
      <c r="X2" s="5"/>
      <c r="Y2" s="5"/>
    </row>
    <row r="3" spans="1: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7"/>
      <c r="R3" s="7"/>
      <c r="S3" s="7"/>
      <c r="T3" s="7"/>
      <c r="U3" s="7"/>
      <c r="V3" s="7"/>
      <c r="W3" s="7"/>
      <c r="X3" s="7"/>
      <c r="Y3" s="7"/>
    </row>
    <row r="4" spans="1:25" ht="3.7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0"/>
      <c r="O4" s="10"/>
      <c r="P4" s="10"/>
      <c r="Q4" s="10"/>
      <c r="R4" s="10"/>
      <c r="S4" s="10"/>
      <c r="T4" s="12"/>
      <c r="U4" s="13"/>
      <c r="V4" s="14"/>
      <c r="W4" s="10"/>
      <c r="X4" s="10"/>
      <c r="Y4" s="10"/>
    </row>
    <row r="5" spans="1:25">
      <c r="A5" s="1"/>
      <c r="B5" s="1">
        <v>1995</v>
      </c>
      <c r="C5" s="1">
        <f t="shared" ref="C5:L5" si="0">B5+1</f>
        <v>1996</v>
      </c>
      <c r="D5" s="1">
        <f t="shared" si="0"/>
        <v>1997</v>
      </c>
      <c r="E5" s="1">
        <f t="shared" si="0"/>
        <v>1998</v>
      </c>
      <c r="F5" s="1">
        <f t="shared" si="0"/>
        <v>1999</v>
      </c>
      <c r="G5" s="1">
        <f t="shared" si="0"/>
        <v>2000</v>
      </c>
      <c r="H5" s="1">
        <f t="shared" si="0"/>
        <v>2001</v>
      </c>
      <c r="I5" s="1">
        <f t="shared" si="0"/>
        <v>2002</v>
      </c>
      <c r="J5" s="15">
        <f t="shared" si="0"/>
        <v>2003</v>
      </c>
      <c r="K5" s="16">
        <f t="shared" si="0"/>
        <v>2004</v>
      </c>
      <c r="L5" s="17">
        <f t="shared" si="0"/>
        <v>2005</v>
      </c>
      <c r="M5" s="17">
        <v>2006</v>
      </c>
      <c r="N5" s="17">
        <v>2007</v>
      </c>
      <c r="O5" s="17">
        <v>2008</v>
      </c>
      <c r="P5" s="17">
        <f>O5+1</f>
        <v>2009</v>
      </c>
      <c r="Q5" s="17">
        <f>P5+1</f>
        <v>2010</v>
      </c>
      <c r="R5" s="17">
        <f t="shared" ref="R5:Y5" si="1">Q5+1</f>
        <v>2011</v>
      </c>
      <c r="S5" s="17">
        <f t="shared" si="1"/>
        <v>2012</v>
      </c>
      <c r="T5" s="18">
        <f t="shared" si="1"/>
        <v>2013</v>
      </c>
      <c r="U5" s="19">
        <f t="shared" si="1"/>
        <v>2014</v>
      </c>
      <c r="V5" s="20">
        <f t="shared" si="1"/>
        <v>2015</v>
      </c>
      <c r="W5" s="17">
        <f t="shared" si="1"/>
        <v>2016</v>
      </c>
      <c r="X5" s="17">
        <f t="shared" si="1"/>
        <v>2017</v>
      </c>
      <c r="Y5" s="17">
        <f t="shared" si="1"/>
        <v>2018</v>
      </c>
    </row>
    <row r="6" spans="1:25">
      <c r="A6" s="21"/>
      <c r="B6" s="21"/>
      <c r="C6" s="21" t="s">
        <v>3</v>
      </c>
      <c r="D6" s="21" t="s">
        <v>3</v>
      </c>
      <c r="E6" s="21" t="s">
        <v>3</v>
      </c>
      <c r="F6" s="21" t="s">
        <v>3</v>
      </c>
      <c r="G6" s="21" t="s">
        <v>3</v>
      </c>
      <c r="H6" s="21" t="s">
        <v>3</v>
      </c>
      <c r="I6" s="21" t="s">
        <v>3</v>
      </c>
      <c r="J6" s="21" t="s">
        <v>3</v>
      </c>
      <c r="K6" s="21" t="s">
        <v>3</v>
      </c>
      <c r="L6" s="21" t="s">
        <v>3</v>
      </c>
      <c r="M6" s="21" t="s">
        <v>3</v>
      </c>
      <c r="N6" s="21" t="s">
        <v>3</v>
      </c>
      <c r="O6" s="21" t="s">
        <v>3</v>
      </c>
      <c r="P6" s="21" t="s">
        <v>3</v>
      </c>
      <c r="Q6" s="21" t="s">
        <v>3</v>
      </c>
      <c r="R6" s="21" t="s">
        <v>3</v>
      </c>
      <c r="S6" s="21" t="s">
        <v>3</v>
      </c>
      <c r="T6" s="22" t="s">
        <v>3</v>
      </c>
      <c r="U6" s="23" t="s">
        <v>4</v>
      </c>
      <c r="V6" s="24" t="s">
        <v>4</v>
      </c>
      <c r="W6" s="21" t="s">
        <v>4</v>
      </c>
      <c r="X6" s="21" t="s">
        <v>4</v>
      </c>
      <c r="Y6" s="21" t="s">
        <v>4</v>
      </c>
    </row>
    <row r="7" spans="1:25" ht="3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  <c r="U7" s="28"/>
      <c r="V7" s="29"/>
      <c r="W7" s="26"/>
      <c r="X7" s="26"/>
      <c r="Y7" s="26"/>
    </row>
    <row r="8" spans="1:25">
      <c r="K8" s="1"/>
      <c r="Q8" s="1"/>
      <c r="R8" s="1"/>
      <c r="S8" s="1"/>
      <c r="T8" s="30"/>
      <c r="U8" s="31"/>
      <c r="V8" s="32"/>
    </row>
    <row r="9" spans="1:25">
      <c r="A9" s="33" t="s">
        <v>5</v>
      </c>
      <c r="K9" s="1"/>
      <c r="Q9" s="1"/>
      <c r="R9" s="1"/>
      <c r="S9" s="1"/>
      <c r="T9" s="30"/>
      <c r="U9" s="31"/>
      <c r="V9" s="32"/>
    </row>
    <row r="10" spans="1:25">
      <c r="A10" s="33"/>
      <c r="K10" s="1"/>
      <c r="Q10" s="1"/>
      <c r="R10" s="1"/>
      <c r="S10" s="1"/>
      <c r="T10" s="30"/>
      <c r="U10" s="31"/>
      <c r="V10" s="32"/>
    </row>
    <row r="11" spans="1:25">
      <c r="A11" s="33" t="s">
        <v>6</v>
      </c>
      <c r="B11" s="34">
        <f>SUM(B12,B15,B18,B23)</f>
        <v>-250.85999999999999</v>
      </c>
      <c r="C11" s="34">
        <f t="shared" ref="C11:Y11" si="2">SUM(C12,C15,C18,C23)</f>
        <v>-569.97</v>
      </c>
      <c r="D11" s="34">
        <f t="shared" si="2"/>
        <v>-607.9000000000002</v>
      </c>
      <c r="E11" s="34">
        <f t="shared" si="2"/>
        <v>-345.76999999999992</v>
      </c>
      <c r="F11" s="34">
        <f t="shared" si="2"/>
        <v>-190.57999999999998</v>
      </c>
      <c r="G11" s="34">
        <f t="shared" si="2"/>
        <v>-222.74250218297195</v>
      </c>
      <c r="H11" s="34">
        <f t="shared" si="2"/>
        <v>-215.31023634409001</v>
      </c>
      <c r="I11" s="34">
        <f t="shared" si="2"/>
        <v>-219.58218327648234</v>
      </c>
      <c r="J11" s="34">
        <f t="shared" si="2"/>
        <v>-388.73502012364349</v>
      </c>
      <c r="K11" s="35">
        <f t="shared" si="2"/>
        <v>-360.27626931582301</v>
      </c>
      <c r="L11" s="35">
        <f t="shared" si="2"/>
        <v>-721.77442260783505</v>
      </c>
      <c r="M11" s="35">
        <f t="shared" si="2"/>
        <v>-1188.5901398516803</v>
      </c>
      <c r="N11" s="35">
        <f t="shared" si="2"/>
        <v>-1995.4119630484729</v>
      </c>
      <c r="O11" s="35">
        <f t="shared" si="2"/>
        <v>-2809.8360341987136</v>
      </c>
      <c r="P11" s="35">
        <f t="shared" si="2"/>
        <v>-1140.4656437214617</v>
      </c>
      <c r="Q11" s="35">
        <f t="shared" si="2"/>
        <v>-1189.3578902042007</v>
      </c>
      <c r="R11" s="35">
        <f t="shared" si="2"/>
        <v>-1769.1996291265816</v>
      </c>
      <c r="S11" s="35">
        <f t="shared" si="2"/>
        <v>-1852.760208413054</v>
      </c>
      <c r="T11" s="36">
        <f t="shared" si="2"/>
        <v>-929.79191679443329</v>
      </c>
      <c r="U11" s="37">
        <f t="shared" si="2"/>
        <v>-1398.4318181818185</v>
      </c>
      <c r="V11" s="38">
        <f t="shared" si="2"/>
        <v>-1387.8666666666663</v>
      </c>
      <c r="W11" s="34">
        <f t="shared" si="2"/>
        <v>-1486.2322222222158</v>
      </c>
      <c r="X11" s="34">
        <f t="shared" si="2"/>
        <v>-1593.6722222222227</v>
      </c>
      <c r="Y11" s="34">
        <f t="shared" si="2"/>
        <v>-1589.6466666666661</v>
      </c>
    </row>
    <row r="12" spans="1:25">
      <c r="A12" s="39" t="s">
        <v>7</v>
      </c>
      <c r="B12" s="34">
        <f t="shared" ref="B12:Y12" si="3">B13+B14</f>
        <v>-323.01</v>
      </c>
      <c r="C12" s="34">
        <f t="shared" si="3"/>
        <v>-587.92000000000007</v>
      </c>
      <c r="D12" s="34">
        <f t="shared" si="3"/>
        <v>-786.82000000000016</v>
      </c>
      <c r="E12" s="34">
        <f t="shared" si="3"/>
        <v>-693.04</v>
      </c>
      <c r="F12" s="34">
        <f t="shared" si="3"/>
        <v>-535.25</v>
      </c>
      <c r="G12" s="34">
        <f t="shared" si="3"/>
        <v>-561.8900000000001</v>
      </c>
      <c r="H12" s="34">
        <f t="shared" si="3"/>
        <v>-540.86999999999989</v>
      </c>
      <c r="I12" s="34">
        <f t="shared" si="3"/>
        <v>-482.99</v>
      </c>
      <c r="J12" s="34">
        <f t="shared" si="3"/>
        <v>-635.92000000000007</v>
      </c>
      <c r="K12" s="35">
        <f t="shared" si="3"/>
        <v>-908.15999999999985</v>
      </c>
      <c r="L12" s="35">
        <f t="shared" si="3"/>
        <v>-1211.27</v>
      </c>
      <c r="M12" s="35">
        <f t="shared" si="3"/>
        <v>-2036.27</v>
      </c>
      <c r="N12" s="35">
        <f t="shared" si="3"/>
        <v>-2882.7099999999996</v>
      </c>
      <c r="O12" s="35">
        <f t="shared" si="3"/>
        <v>-3836.1799999999994</v>
      </c>
      <c r="P12" s="35">
        <f t="shared" si="3"/>
        <v>-2400.13</v>
      </c>
      <c r="Q12" s="35">
        <f t="shared" si="3"/>
        <v>-2590.66</v>
      </c>
      <c r="R12" s="35">
        <f t="shared" si="3"/>
        <v>-3404.2999999999997</v>
      </c>
      <c r="S12" s="35">
        <f t="shared" si="3"/>
        <v>-4214.92</v>
      </c>
      <c r="T12" s="36">
        <f t="shared" si="3"/>
        <v>-3494.87</v>
      </c>
      <c r="U12" s="37">
        <f t="shared" si="3"/>
        <v>-3805.7664772727276</v>
      </c>
      <c r="V12" s="38">
        <f t="shared" si="3"/>
        <v>-4054.26111111111</v>
      </c>
      <c r="W12" s="34">
        <f t="shared" si="3"/>
        <v>-4534.6444444444442</v>
      </c>
      <c r="X12" s="34">
        <f t="shared" si="3"/>
        <v>-5056.1888888888898</v>
      </c>
      <c r="Y12" s="34">
        <f t="shared" si="3"/>
        <v>-5562.6833333333325</v>
      </c>
    </row>
    <row r="13" spans="1:25">
      <c r="A13" s="40" t="s">
        <v>8</v>
      </c>
      <c r="B13" s="34">
        <f>[1]Data!C121</f>
        <v>248.76</v>
      </c>
      <c r="C13" s="34">
        <f>[1]Data!D121</f>
        <v>310.32</v>
      </c>
      <c r="D13" s="34">
        <f>[1]Data!E121</f>
        <v>377.06</v>
      </c>
      <c r="E13" s="34">
        <f>[1]Data!F121</f>
        <v>299.95999999999998</v>
      </c>
      <c r="F13" s="34">
        <f>[1]Data!G121</f>
        <v>323.88</v>
      </c>
      <c r="G13" s="34">
        <f>[1]Data!H121</f>
        <v>458.93</v>
      </c>
      <c r="H13" s="34">
        <f>[1]Data!I121</f>
        <v>473.91</v>
      </c>
      <c r="I13" s="34">
        <f>[1]Data!J121</f>
        <v>601.19000000000005</v>
      </c>
      <c r="J13" s="34">
        <f>[1]Data!K121</f>
        <v>828.3</v>
      </c>
      <c r="K13" s="34">
        <f>[1]Data!L121</f>
        <v>1081.6400000000001</v>
      </c>
      <c r="L13" s="34">
        <f>[1]Data!M121</f>
        <v>1470.63</v>
      </c>
      <c r="M13" s="35">
        <f>[1]Data!N121</f>
        <v>1663.94</v>
      </c>
      <c r="N13" s="35">
        <f>[1]Data!O121</f>
        <v>2082.8200000000002</v>
      </c>
      <c r="O13" s="35">
        <f>[1]Data!P121</f>
        <v>2406.5500000000002</v>
      </c>
      <c r="P13" s="35">
        <f>[1]Data!Q121</f>
        <v>1893.72</v>
      </c>
      <c r="Q13" s="35">
        <f>[1]Data!R121</f>
        <v>2462.79</v>
      </c>
      <c r="R13" s="35">
        <f>[1]Data!S121</f>
        <v>3246.93</v>
      </c>
      <c r="S13" s="35">
        <f>[1]Data!T121</f>
        <v>3501.9</v>
      </c>
      <c r="T13" s="36">
        <f>[1]Data!U121</f>
        <v>4249.55</v>
      </c>
      <c r="U13" s="37">
        <f>[1]End!W89/[1]End!W113</f>
        <v>4865.2448863636364</v>
      </c>
      <c r="V13" s="38">
        <f>[1]End!X89/[1]End!X113</f>
        <v>5866.916666666667</v>
      </c>
      <c r="W13" s="34">
        <f>[1]End!Y89/[1]End!Y113</f>
        <v>7090.9166666666661</v>
      </c>
      <c r="X13" s="34">
        <f>[1]End!Z89/[1]End!Z113</f>
        <v>8580.3222222222212</v>
      </c>
      <c r="Y13" s="34">
        <f>[1]End!AA89/[1]End!AA113</f>
        <v>10410.477777777778</v>
      </c>
    </row>
    <row r="14" spans="1:25">
      <c r="A14" s="40" t="s">
        <v>9</v>
      </c>
      <c r="B14" s="34">
        <f>-[1]Data!C122</f>
        <v>-571.77</v>
      </c>
      <c r="C14" s="34">
        <f>-[1]Data!D122</f>
        <v>-898.24</v>
      </c>
      <c r="D14" s="34">
        <f>-[1]Data!E122</f>
        <v>-1163.8800000000001</v>
      </c>
      <c r="E14" s="34">
        <f>-[1]Data!F122</f>
        <v>-993</v>
      </c>
      <c r="F14" s="34">
        <f>-[1]Data!G122</f>
        <v>-859.13</v>
      </c>
      <c r="G14" s="34">
        <f>-[1]Data!H122</f>
        <v>-1020.82</v>
      </c>
      <c r="H14" s="34">
        <f>-[1]Data!I122</f>
        <v>-1014.78</v>
      </c>
      <c r="I14" s="34">
        <f>-[1]Data!J122</f>
        <v>-1084.18</v>
      </c>
      <c r="J14" s="34">
        <f>-[1]Data!K122</f>
        <v>-1464.22</v>
      </c>
      <c r="K14" s="35">
        <f>-[1]Data!L122</f>
        <v>-1989.8</v>
      </c>
      <c r="L14" s="35">
        <f>-[1]Data!M122</f>
        <v>-2681.9</v>
      </c>
      <c r="M14" s="35">
        <f>-[1]Data!N122</f>
        <v>-3700.21</v>
      </c>
      <c r="N14" s="35">
        <f>-[1]Data!O122</f>
        <v>-4965.53</v>
      </c>
      <c r="O14" s="35">
        <f>-[1]Data!P122</f>
        <v>-6242.73</v>
      </c>
      <c r="P14" s="35">
        <f>-[1]Data!Q122</f>
        <v>-4293.8500000000004</v>
      </c>
      <c r="Q14" s="35">
        <f>-[1]Data!R122</f>
        <v>-5053.45</v>
      </c>
      <c r="R14" s="35">
        <f>-[1]Data!S122</f>
        <v>-6651.23</v>
      </c>
      <c r="S14" s="35">
        <f>-[1]Data!T122</f>
        <v>-7716.82</v>
      </c>
      <c r="T14" s="36">
        <f>-[1]Data!U122</f>
        <v>-7744.42</v>
      </c>
      <c r="U14" s="37">
        <f>-[1]End!W48/[1]End!W113</f>
        <v>-8671.011363636364</v>
      </c>
      <c r="V14" s="38">
        <f>-[1]End!X48/[1]End!X113</f>
        <v>-9921.177777777777</v>
      </c>
      <c r="W14" s="34">
        <f>-[1]End!Y48/[1]End!Y113</f>
        <v>-11625.56111111111</v>
      </c>
      <c r="X14" s="34">
        <f>-[1]End!Z48/[1]End!Z113</f>
        <v>-13636.511111111111</v>
      </c>
      <c r="Y14" s="34">
        <f>-[1]End!AA48/[1]End!AA113</f>
        <v>-15973.161111111111</v>
      </c>
    </row>
    <row r="15" spans="1:25">
      <c r="A15" s="39" t="s">
        <v>10</v>
      </c>
      <c r="B15" s="34">
        <f>B16+B17</f>
        <v>18.950000000000003</v>
      </c>
      <c r="C15" s="34">
        <f t="shared" ref="C15:Y15" si="4">C16+C17</f>
        <v>4.3500000000000085</v>
      </c>
      <c r="D15" s="34">
        <f t="shared" si="4"/>
        <v>-144.88000000000002</v>
      </c>
      <c r="E15" s="34">
        <f t="shared" si="4"/>
        <v>-51.829999999999984</v>
      </c>
      <c r="F15" s="34">
        <f t="shared" si="4"/>
        <v>1.9699999999999989</v>
      </c>
      <c r="G15" s="34">
        <f t="shared" si="4"/>
        <v>52.199999999999989</v>
      </c>
      <c r="H15" s="34">
        <f t="shared" si="4"/>
        <v>76.97999999999999</v>
      </c>
      <c r="I15" s="34">
        <f t="shared" si="4"/>
        <v>35.449999999999989</v>
      </c>
      <c r="J15" s="34">
        <f t="shared" si="4"/>
        <v>53.860000000000014</v>
      </c>
      <c r="K15" s="35">
        <f t="shared" si="4"/>
        <v>55.95999999999998</v>
      </c>
      <c r="L15" s="35">
        <f t="shared" si="4"/>
        <v>68.839999999999918</v>
      </c>
      <c r="M15" s="35">
        <f t="shared" si="4"/>
        <v>161.68000000000006</v>
      </c>
      <c r="N15" s="35">
        <f t="shared" si="4"/>
        <v>162.06999999999994</v>
      </c>
      <c r="O15" s="35">
        <f t="shared" si="4"/>
        <v>24.159999999999854</v>
      </c>
      <c r="P15" s="35">
        <f t="shared" si="4"/>
        <v>333.47</v>
      </c>
      <c r="Q15" s="35">
        <f t="shared" si="4"/>
        <v>517.5</v>
      </c>
      <c r="R15" s="35">
        <f t="shared" si="4"/>
        <v>729.31</v>
      </c>
      <c r="S15" s="35">
        <f t="shared" si="4"/>
        <v>1101.3599999999999</v>
      </c>
      <c r="T15" s="36">
        <f t="shared" si="4"/>
        <v>1404.3300000000002</v>
      </c>
      <c r="U15" s="37">
        <f t="shared" si="4"/>
        <v>1537.3835227272732</v>
      </c>
      <c r="V15" s="38">
        <f t="shared" si="4"/>
        <v>1887.6938888888885</v>
      </c>
      <c r="W15" s="34">
        <f t="shared" si="4"/>
        <v>2315.1455555555617</v>
      </c>
      <c r="X15" s="34">
        <f t="shared" si="4"/>
        <v>2832.8233333333337</v>
      </c>
      <c r="Y15" s="34">
        <f t="shared" si="4"/>
        <v>3477.0988888888887</v>
      </c>
    </row>
    <row r="16" spans="1:25">
      <c r="A16" s="40" t="s">
        <v>11</v>
      </c>
      <c r="B16" s="34">
        <f>[1]Data!C124</f>
        <v>78.59</v>
      </c>
      <c r="C16" s="34">
        <f>[1]Data!D124</f>
        <v>98.04</v>
      </c>
      <c r="D16" s="34">
        <f>[1]Data!E124</f>
        <v>171.1</v>
      </c>
      <c r="E16" s="34">
        <f>[1]Data!F124</f>
        <v>293.73</v>
      </c>
      <c r="F16" s="34">
        <f>[1]Data!G124</f>
        <v>209.81</v>
      </c>
      <c r="G16" s="34">
        <f>[1]Data!H124</f>
        <v>244.03</v>
      </c>
      <c r="H16" s="34">
        <f>[1]Data!I124</f>
        <v>313.7</v>
      </c>
      <c r="I16" s="34">
        <f>[1]Data!J124</f>
        <v>392.03</v>
      </c>
      <c r="J16" s="34">
        <f>[1]Data!K124</f>
        <v>442.32</v>
      </c>
      <c r="K16" s="35">
        <f>[1]Data!L124</f>
        <v>535.76</v>
      </c>
      <c r="L16" s="35">
        <f>[1]Data!M124</f>
        <v>693.03</v>
      </c>
      <c r="M16" s="35">
        <f>[1]Data!N124</f>
        <v>887.07</v>
      </c>
      <c r="N16" s="35">
        <f>[1]Data!O124</f>
        <v>1091.5999999999999</v>
      </c>
      <c r="O16" s="35">
        <f>[1]Data!P124</f>
        <v>1256.55</v>
      </c>
      <c r="P16" s="35">
        <f>[1]Data!Q124</f>
        <v>1308.28</v>
      </c>
      <c r="Q16" s="35">
        <f>[1]Data!R124</f>
        <v>1604.9</v>
      </c>
      <c r="R16" s="35">
        <f>[1]Data!S124</f>
        <v>1984.55</v>
      </c>
      <c r="S16" s="35">
        <f>[1]Data!T124</f>
        <v>2543.79</v>
      </c>
      <c r="T16" s="36">
        <f>[1]Data!U124</f>
        <v>2963.51</v>
      </c>
      <c r="U16" s="37">
        <f>[1]End!W91/[1]End!W113</f>
        <v>3384.9619318181822</v>
      </c>
      <c r="V16" s="38">
        <f>[1]End!X91/[1]End!X113</f>
        <v>3966.5966666666664</v>
      </c>
      <c r="W16" s="34">
        <f>[1]End!Y91/[1]End!Y113</f>
        <v>4729.0233333333335</v>
      </c>
      <c r="X16" s="34">
        <f>[1]End!Z91/[1]End!Z113</f>
        <v>5636.4833333333336</v>
      </c>
      <c r="Y16" s="34">
        <f>[1]End!AA91/[1]End!AA113</f>
        <v>6735.65</v>
      </c>
    </row>
    <row r="17" spans="1:25">
      <c r="A17" s="40" t="s">
        <v>12</v>
      </c>
      <c r="B17" s="34">
        <f>-[1]Data!C125</f>
        <v>-59.64</v>
      </c>
      <c r="C17" s="34">
        <f>-[1]Data!D125</f>
        <v>-93.69</v>
      </c>
      <c r="D17" s="34">
        <f>-[1]Data!E125</f>
        <v>-315.98</v>
      </c>
      <c r="E17" s="34">
        <f>-[1]Data!F125</f>
        <v>-345.56</v>
      </c>
      <c r="F17" s="34">
        <f>-[1]Data!G125</f>
        <v>-207.84</v>
      </c>
      <c r="G17" s="34">
        <f>-[1]Data!H125</f>
        <v>-191.83</v>
      </c>
      <c r="H17" s="34">
        <f>-[1]Data!I125</f>
        <v>-236.72</v>
      </c>
      <c r="I17" s="34">
        <f>-[1]Data!J125</f>
        <v>-356.58</v>
      </c>
      <c r="J17" s="34">
        <f>-[1]Data!K125</f>
        <v>-388.46</v>
      </c>
      <c r="K17" s="35">
        <f>-[1]Data!L125</f>
        <v>-479.8</v>
      </c>
      <c r="L17" s="35">
        <f>-[1]Data!M125</f>
        <v>-624.19000000000005</v>
      </c>
      <c r="M17" s="35">
        <f>-[1]Data!N125</f>
        <v>-725.39</v>
      </c>
      <c r="N17" s="35">
        <f>-[1]Data!O125</f>
        <v>-929.53</v>
      </c>
      <c r="O17" s="35">
        <f>-[1]Data!P125</f>
        <v>-1232.3900000000001</v>
      </c>
      <c r="P17" s="35">
        <f>-[1]Data!Q125</f>
        <v>-974.81</v>
      </c>
      <c r="Q17" s="35">
        <f>-[1]Data!R125</f>
        <v>-1087.4000000000001</v>
      </c>
      <c r="R17" s="35">
        <f>-[1]Data!S125</f>
        <v>-1255.24</v>
      </c>
      <c r="S17" s="35">
        <f>-[1]Data!T125</f>
        <v>-1442.43</v>
      </c>
      <c r="T17" s="36">
        <f>-[1]Data!U125</f>
        <v>-1559.18</v>
      </c>
      <c r="U17" s="37">
        <f>-[1]End!W50/[1]End!W113</f>
        <v>-1847.578409090909</v>
      </c>
      <c r="V17" s="38">
        <f>-[1]End!X50/[1]End!X113</f>
        <v>-2078.9027777777778</v>
      </c>
      <c r="W17" s="34">
        <f>-[1]End!Y50/[1]End!Y113</f>
        <v>-2413.8777777777718</v>
      </c>
      <c r="X17" s="34">
        <f>-[1]End!Z50/[1]End!Z113</f>
        <v>-2803.66</v>
      </c>
      <c r="Y17" s="34">
        <f>-[1]End!AA50/[1]End!AA113</f>
        <v>-3258.5511111111109</v>
      </c>
    </row>
    <row r="18" spans="1:25">
      <c r="A18" s="39" t="s">
        <v>13</v>
      </c>
      <c r="B18" s="34">
        <f t="shared" ref="B18:Y18" si="5">B19+B20</f>
        <v>-60.7</v>
      </c>
      <c r="C18" s="34">
        <f t="shared" si="5"/>
        <v>-70.5</v>
      </c>
      <c r="D18" s="34">
        <f t="shared" si="5"/>
        <v>127.4</v>
      </c>
      <c r="E18" s="34">
        <f t="shared" si="5"/>
        <v>190.8</v>
      </c>
      <c r="F18" s="34">
        <f t="shared" si="5"/>
        <v>146.9</v>
      </c>
      <c r="G18" s="34">
        <f t="shared" si="5"/>
        <v>37.152206178926633</v>
      </c>
      <c r="H18" s="34">
        <f t="shared" si="5"/>
        <v>20.036704204140037</v>
      </c>
      <c r="I18" s="34">
        <f t="shared" si="5"/>
        <v>11.526588267459772</v>
      </c>
      <c r="J18" s="34">
        <f t="shared" si="5"/>
        <v>13.326368437959928</v>
      </c>
      <c r="K18" s="35">
        <f t="shared" si="5"/>
        <v>78.046466024029883</v>
      </c>
      <c r="L18" s="35">
        <f t="shared" si="5"/>
        <v>61.617946164810689</v>
      </c>
      <c r="M18" s="35">
        <f t="shared" si="5"/>
        <v>162.05643939098343</v>
      </c>
      <c r="N18" s="35">
        <f t="shared" si="5"/>
        <v>36.77428252780021</v>
      </c>
      <c r="O18" s="35">
        <f t="shared" si="5"/>
        <v>-58.170949039623679</v>
      </c>
      <c r="P18" s="35">
        <f t="shared" si="5"/>
        <v>-41.309467693431429</v>
      </c>
      <c r="Q18" s="35">
        <f t="shared" si="5"/>
        <v>-214.67233600731845</v>
      </c>
      <c r="R18" s="35">
        <f t="shared" si="5"/>
        <v>-422.8824195190852</v>
      </c>
      <c r="S18" s="35">
        <f t="shared" si="5"/>
        <v>-146.79157295804123</v>
      </c>
      <c r="T18" s="36">
        <f t="shared" si="5"/>
        <v>-304.88885993816427</v>
      </c>
      <c r="U18" s="37">
        <f t="shared" si="5"/>
        <v>-462.66477272727286</v>
      </c>
      <c r="V18" s="38">
        <f t="shared" si="5"/>
        <v>-569.76666666666665</v>
      </c>
      <c r="W18" s="34">
        <f t="shared" si="5"/>
        <v>-631.86277777777786</v>
      </c>
      <c r="X18" s="34">
        <f t="shared" si="5"/>
        <v>-728.81666666666672</v>
      </c>
      <c r="Y18" s="34">
        <f t="shared" si="5"/>
        <v>-852.09611111111099</v>
      </c>
    </row>
    <row r="19" spans="1:25">
      <c r="A19" s="40" t="s">
        <v>14</v>
      </c>
      <c r="B19" s="34">
        <f>[1]Data!C127</f>
        <v>-1.5</v>
      </c>
      <c r="C19" s="34">
        <f>[1]Data!D127</f>
        <v>-1.1000000000000001</v>
      </c>
      <c r="D19" s="34">
        <f>[1]Data!E127</f>
        <v>175.1</v>
      </c>
      <c r="E19" s="34">
        <f>[1]Data!F127</f>
        <v>231.1</v>
      </c>
      <c r="F19" s="34">
        <f>[1]Data!G127</f>
        <v>194.6</v>
      </c>
      <c r="G19" s="34">
        <f>[1]Data!H127</f>
        <v>124.87957922663412</v>
      </c>
      <c r="H19" s="34">
        <f>[1]Data!I127</f>
        <v>126.86495999369218</v>
      </c>
      <c r="I19" s="34">
        <f>[1]Data!J127</f>
        <v>136.23041557074279</v>
      </c>
      <c r="J19" s="34">
        <f>[1]Data!K127</f>
        <v>152.3949307755623</v>
      </c>
      <c r="K19" s="35">
        <f>[1]Data!L127</f>
        <v>221.30979801340459</v>
      </c>
      <c r="L19" s="35">
        <f>[1]Data!M127</f>
        <v>229.24785595053993</v>
      </c>
      <c r="M19" s="35">
        <f>[1]Data!N127</f>
        <v>295.113172129769</v>
      </c>
      <c r="N19" s="35">
        <f>[1]Data!O127</f>
        <v>379.23387914494685</v>
      </c>
      <c r="O19" s="35">
        <f>[1]Data!P127</f>
        <v>375.00163913460563</v>
      </c>
      <c r="P19" s="35">
        <f>[1]Data!Q127</f>
        <v>361.49734643893873</v>
      </c>
      <c r="Q19" s="35">
        <f>[1]Data!R127</f>
        <v>332.47604461283174</v>
      </c>
      <c r="R19" s="35">
        <f>[1]Data!S127</f>
        <v>440.33747262790979</v>
      </c>
      <c r="S19" s="35">
        <f>[1]Data!T127</f>
        <v>567.51911923195871</v>
      </c>
      <c r="T19" s="36">
        <f>[1]Data!U127</f>
        <v>630.55674295683559</v>
      </c>
      <c r="U19" s="37">
        <f>[1]End!W28/[1]End!W113</f>
        <v>596.78920454545448</v>
      </c>
      <c r="V19" s="38">
        <f>[1]End!X28/[1]End!X113</f>
        <v>584.11055555555549</v>
      </c>
      <c r="W19" s="34">
        <f>[1]End!Y28/[1]End!Y113</f>
        <v>582.62388888888881</v>
      </c>
      <c r="X19" s="34">
        <f>[1]End!Z28/[1]End!Z113</f>
        <v>585.98388888888883</v>
      </c>
      <c r="Y19" s="34">
        <f>[1]End!AA28/[1]End!AA113</f>
        <v>581.68222222222221</v>
      </c>
    </row>
    <row r="20" spans="1:25">
      <c r="A20" s="40" t="s">
        <v>15</v>
      </c>
      <c r="B20" s="34">
        <f t="shared" ref="B20:Y20" si="6">B21+B22</f>
        <v>-59.2</v>
      </c>
      <c r="C20" s="34">
        <f t="shared" si="6"/>
        <v>-69.400000000000006</v>
      </c>
      <c r="D20" s="34">
        <f t="shared" si="6"/>
        <v>-47.699999999999989</v>
      </c>
      <c r="E20" s="34">
        <f t="shared" si="6"/>
        <v>-40.299999999999983</v>
      </c>
      <c r="F20" s="34">
        <f t="shared" si="6"/>
        <v>-47.699999999999989</v>
      </c>
      <c r="G20" s="34">
        <f t="shared" si="6"/>
        <v>-87.727373047707488</v>
      </c>
      <c r="H20" s="34">
        <f t="shared" si="6"/>
        <v>-106.82825578955214</v>
      </c>
      <c r="I20" s="34">
        <f t="shared" si="6"/>
        <v>-124.70382730328302</v>
      </c>
      <c r="J20" s="34">
        <f t="shared" si="6"/>
        <v>-139.06856233760237</v>
      </c>
      <c r="K20" s="35">
        <f t="shared" si="6"/>
        <v>-143.26333198937471</v>
      </c>
      <c r="L20" s="35">
        <f t="shared" si="6"/>
        <v>-167.62990978572924</v>
      </c>
      <c r="M20" s="35">
        <f t="shared" si="6"/>
        <v>-133.05673273878557</v>
      </c>
      <c r="N20" s="35">
        <f t="shared" si="6"/>
        <v>-342.45959661714664</v>
      </c>
      <c r="O20" s="35">
        <f t="shared" si="6"/>
        <v>-433.1725881742293</v>
      </c>
      <c r="P20" s="35">
        <f t="shared" si="6"/>
        <v>-402.80681413237016</v>
      </c>
      <c r="Q20" s="35">
        <f t="shared" si="6"/>
        <v>-547.14838062015019</v>
      </c>
      <c r="R20" s="35">
        <f t="shared" si="6"/>
        <v>-863.21989214699499</v>
      </c>
      <c r="S20" s="35">
        <f t="shared" si="6"/>
        <v>-714.31069218999994</v>
      </c>
      <c r="T20" s="36">
        <f t="shared" si="6"/>
        <v>-935.44560289499987</v>
      </c>
      <c r="U20" s="37">
        <f t="shared" si="6"/>
        <v>-1059.4539772727273</v>
      </c>
      <c r="V20" s="38">
        <f t="shared" si="6"/>
        <v>-1153.8772222222221</v>
      </c>
      <c r="W20" s="34">
        <f t="shared" si="6"/>
        <v>-1214.4866666666667</v>
      </c>
      <c r="X20" s="34">
        <f t="shared" si="6"/>
        <v>-1314.8005555555555</v>
      </c>
      <c r="Y20" s="34">
        <f t="shared" si="6"/>
        <v>-1433.7783333333332</v>
      </c>
    </row>
    <row r="21" spans="1:25">
      <c r="A21" s="41" t="s">
        <v>16</v>
      </c>
      <c r="B21" s="34">
        <f>-[1]Data!C129</f>
        <v>-0.8</v>
      </c>
      <c r="C21" s="34">
        <f>-[1]Data!D129</f>
        <v>-36.4</v>
      </c>
      <c r="D21" s="34">
        <f>-[1]Data!E129</f>
        <v>-36.299999999999997</v>
      </c>
      <c r="E21" s="34">
        <f>-[1]Data!F129</f>
        <v>-35.6</v>
      </c>
      <c r="F21" s="34">
        <f>-[1]Data!G129</f>
        <v>-38.799999999999997</v>
      </c>
      <c r="G21" s="34">
        <f>-[1]Data!H129</f>
        <v>-36.799999999999997</v>
      </c>
      <c r="H21" s="34">
        <f>-[1]Data!I129</f>
        <v>-24.7</v>
      </c>
      <c r="I21" s="34">
        <f>-[1]Data!J129</f>
        <v>-30.4</v>
      </c>
      <c r="J21" s="34">
        <f>-[1]Data!K129</f>
        <v>-34.200000000000003</v>
      </c>
      <c r="K21" s="35">
        <f>-[1]Data!L129</f>
        <v>-25.3</v>
      </c>
      <c r="L21" s="35">
        <f>-[1]Data!M129</f>
        <v>-21.2</v>
      </c>
      <c r="M21" s="35">
        <f>-[1]Data!N129</f>
        <v>-20.3</v>
      </c>
      <c r="N21" s="35">
        <f>-[1]Data!O129</f>
        <v>-23.3</v>
      </c>
      <c r="O21" s="35">
        <f>-[1]Data!P129</f>
        <v>-43.1</v>
      </c>
      <c r="P21" s="35">
        <f>-[1]Data!Q129</f>
        <v>-67.599999999999994</v>
      </c>
      <c r="Q21" s="35">
        <f>-[1]Data!R129</f>
        <v>-74.3</v>
      </c>
      <c r="R21" s="35">
        <f>-[1]Data!S129</f>
        <v>-107.6</v>
      </c>
      <c r="S21" s="35">
        <f>-[1]Data!T129</f>
        <v>-80.3</v>
      </c>
      <c r="T21" s="36">
        <f>-[1]Data!U129</f>
        <v>-80.7</v>
      </c>
      <c r="U21" s="37">
        <f>-[1]End!W52/[1]End!W113</f>
        <v>-108.52272727272727</v>
      </c>
      <c r="V21" s="38">
        <f>-[1]End!X52/[1]End!X113</f>
        <v>-107.22222222222221</v>
      </c>
      <c r="W21" s="34">
        <f>-[1]End!Y52/[1]End!Y113</f>
        <v>-85</v>
      </c>
      <c r="X21" s="34">
        <f>-[1]End!Z52/[1]End!Z113</f>
        <v>-86.111111111111114</v>
      </c>
      <c r="Y21" s="34">
        <f>-[1]End!AA52/[1]End!AA113</f>
        <v>-88.888888888888886</v>
      </c>
    </row>
    <row r="22" spans="1:25">
      <c r="A22" s="41" t="s">
        <v>17</v>
      </c>
      <c r="B22" s="34">
        <f>-[1]Data!C130</f>
        <v>-58.400000000000006</v>
      </c>
      <c r="C22" s="34">
        <f>-[1]Data!D130</f>
        <v>-33.000000000000007</v>
      </c>
      <c r="D22" s="34">
        <f>-[1]Data!E130</f>
        <v>-11.399999999999991</v>
      </c>
      <c r="E22" s="34">
        <f>-[1]Data!F130</f>
        <v>-4.6999999999999815</v>
      </c>
      <c r="F22" s="34">
        <f>-[1]Data!G130</f>
        <v>-8.8999999999999915</v>
      </c>
      <c r="G22" s="34">
        <f>-[1]Data!H130</f>
        <v>-50.927373047707491</v>
      </c>
      <c r="H22" s="34">
        <f>-[1]Data!I130</f>
        <v>-82.128255789552142</v>
      </c>
      <c r="I22" s="34">
        <f>-[1]Data!J130</f>
        <v>-94.303827303283015</v>
      </c>
      <c r="J22" s="34">
        <f>-[1]Data!K130</f>
        <v>-104.86856233760237</v>
      </c>
      <c r="K22" s="35">
        <f>-[1]Data!L130</f>
        <v>-117.96333198937471</v>
      </c>
      <c r="L22" s="35">
        <f>-[1]Data!M130</f>
        <v>-146.42990978572925</v>
      </c>
      <c r="M22" s="35">
        <f>-[1]Data!N130</f>
        <v>-112.75673273878557</v>
      </c>
      <c r="N22" s="35">
        <f>-[1]Data!O130</f>
        <v>-319.15959661714663</v>
      </c>
      <c r="O22" s="35">
        <f>-[1]Data!P130</f>
        <v>-390.07258817422928</v>
      </c>
      <c r="P22" s="35">
        <f>-[1]Data!Q130</f>
        <v>-335.20681413237014</v>
      </c>
      <c r="Q22" s="35">
        <f>-[1]Data!R130</f>
        <v>-472.84838062015018</v>
      </c>
      <c r="R22" s="35">
        <f>-[1]Data!S130</f>
        <v>-755.61989214699497</v>
      </c>
      <c r="S22" s="35">
        <f>-[1]Data!T130</f>
        <v>-634.01069218999999</v>
      </c>
      <c r="T22" s="36">
        <f>-[1]Data!U130</f>
        <v>-854.74560289499982</v>
      </c>
      <c r="U22" s="37">
        <f>-[1]End!W54/[1]End!W113</f>
        <v>-950.93124999999998</v>
      </c>
      <c r="V22" s="38">
        <f>-[1]End!X54/[1]End!X113</f>
        <v>-1046.655</v>
      </c>
      <c r="W22" s="34">
        <f>-[1]End!Y54/[1]End!Y113</f>
        <v>-1129.4866666666667</v>
      </c>
      <c r="X22" s="34">
        <f>-[1]End!Z54/[1]End!Z113</f>
        <v>-1228.6894444444445</v>
      </c>
      <c r="Y22" s="34">
        <f>-[1]End!AA54/[1]End!AA113</f>
        <v>-1344.8894444444443</v>
      </c>
    </row>
    <row r="23" spans="1:25">
      <c r="A23" s="39" t="s">
        <v>18</v>
      </c>
      <c r="B23" s="34">
        <f t="shared" ref="B23:Y23" si="7">B24+B25</f>
        <v>113.9</v>
      </c>
      <c r="C23" s="34">
        <f t="shared" si="7"/>
        <v>84.1</v>
      </c>
      <c r="D23" s="34">
        <f t="shared" si="7"/>
        <v>196.4</v>
      </c>
      <c r="E23" s="34">
        <f t="shared" si="7"/>
        <v>208.3</v>
      </c>
      <c r="F23" s="34">
        <f t="shared" si="7"/>
        <v>195.8</v>
      </c>
      <c r="G23" s="34">
        <f t="shared" si="7"/>
        <v>249.79529163810153</v>
      </c>
      <c r="H23" s="34">
        <f t="shared" si="7"/>
        <v>228.54305945176981</v>
      </c>
      <c r="I23" s="34">
        <f t="shared" si="7"/>
        <v>216.43122845605791</v>
      </c>
      <c r="J23" s="34">
        <f t="shared" si="7"/>
        <v>179.99861143839664</v>
      </c>
      <c r="K23" s="35">
        <f t="shared" si="7"/>
        <v>413.87726466014692</v>
      </c>
      <c r="L23" s="35">
        <f t="shared" si="7"/>
        <v>359.03763122735427</v>
      </c>
      <c r="M23" s="35">
        <f t="shared" si="7"/>
        <v>523.9434207573363</v>
      </c>
      <c r="N23" s="35">
        <f t="shared" si="7"/>
        <v>688.45375442372654</v>
      </c>
      <c r="O23" s="35">
        <f t="shared" si="7"/>
        <v>1060.3549148409097</v>
      </c>
      <c r="P23" s="35">
        <f t="shared" si="7"/>
        <v>967.50382397196984</v>
      </c>
      <c r="Q23" s="35">
        <f t="shared" si="7"/>
        <v>1098.4744458031175</v>
      </c>
      <c r="R23" s="35">
        <f t="shared" si="7"/>
        <v>1328.6727903925032</v>
      </c>
      <c r="S23" s="35">
        <f t="shared" si="7"/>
        <v>1407.5913645449878</v>
      </c>
      <c r="T23" s="36">
        <f t="shared" si="7"/>
        <v>1465.6369431437311</v>
      </c>
      <c r="U23" s="37">
        <f t="shared" si="7"/>
        <v>1332.6159090909091</v>
      </c>
      <c r="V23" s="38">
        <f t="shared" si="7"/>
        <v>1348.4672222222221</v>
      </c>
      <c r="W23" s="34">
        <f t="shared" si="7"/>
        <v>1365.1294444444445</v>
      </c>
      <c r="X23" s="34">
        <f t="shared" si="7"/>
        <v>1358.51</v>
      </c>
      <c r="Y23" s="34">
        <f t="shared" si="7"/>
        <v>1348.0338888888887</v>
      </c>
    </row>
    <row r="24" spans="1:25">
      <c r="A24" s="41" t="s">
        <v>16</v>
      </c>
      <c r="B24" s="34">
        <f>[1]Data!C132</f>
        <v>55.1</v>
      </c>
      <c r="C24" s="34">
        <f>[1]Data!D132</f>
        <v>56.6</v>
      </c>
      <c r="D24" s="34">
        <f>[1]Data!E132</f>
        <v>18.8</v>
      </c>
      <c r="E24" s="34">
        <f>[1]Data!F132</f>
        <v>21.9</v>
      </c>
      <c r="F24" s="34">
        <f>[1]Data!G132</f>
        <v>24.4</v>
      </c>
      <c r="G24" s="34">
        <f>[1]Data!H132</f>
        <v>7.1</v>
      </c>
      <c r="H24" s="34">
        <f>[1]Data!I132</f>
        <v>23.1</v>
      </c>
      <c r="I24" s="34">
        <f>[1]Data!J132</f>
        <v>10.3</v>
      </c>
      <c r="J24" s="34">
        <f>[1]Data!K132</f>
        <v>22.6</v>
      </c>
      <c r="K24" s="35">
        <f>[1]Data!L132</f>
        <v>65.099999999999994</v>
      </c>
      <c r="L24" s="35">
        <f>[1]Data!M132</f>
        <v>55.1</v>
      </c>
      <c r="M24" s="35">
        <f>[1]Data!N132</f>
        <v>90.5</v>
      </c>
      <c r="N24" s="35">
        <f>[1]Data!O132</f>
        <v>53</v>
      </c>
      <c r="O24" s="35">
        <f>[1]Data!P132</f>
        <v>405.9</v>
      </c>
      <c r="P24" s="35">
        <f>[1]Data!Q132</f>
        <v>224</v>
      </c>
      <c r="Q24" s="35">
        <f>[1]Data!R132</f>
        <v>257.5</v>
      </c>
      <c r="R24" s="35">
        <f>[1]Data!S132</f>
        <v>124.9</v>
      </c>
      <c r="S24" s="35">
        <f>[1]Data!T132</f>
        <v>153.9</v>
      </c>
      <c r="T24" s="36">
        <f>[1]Data!U132</f>
        <v>134.69999999999999</v>
      </c>
      <c r="U24" s="37">
        <f>([1]End!W47-[1]End!W26)/[1]End!W113</f>
        <v>72.727272727272734</v>
      </c>
      <c r="V24" s="38">
        <f>([1]End!X47-[1]End!X26)/[1]End!X113</f>
        <v>109.44444444444444</v>
      </c>
      <c r="W24" s="34">
        <f>([1]End!Y47-[1]End!Y26)/[1]End!Y113</f>
        <v>102.77777777777777</v>
      </c>
      <c r="X24" s="34">
        <f>([1]End!Z47-[1]End!Z26)/[1]End!Z113</f>
        <v>80</v>
      </c>
      <c r="Y24" s="34">
        <f>([1]End!AA47-[1]End!AA26)/[1]End!AA113</f>
        <v>68.333333333333329</v>
      </c>
    </row>
    <row r="25" spans="1:25">
      <c r="A25" s="41" t="s">
        <v>17</v>
      </c>
      <c r="B25" s="34">
        <f>[1]Data!C133</f>
        <v>58.800000000000004</v>
      </c>
      <c r="C25" s="34">
        <f>[1]Data!D133</f>
        <v>27.499999999999993</v>
      </c>
      <c r="D25" s="34">
        <f>[1]Data!E133</f>
        <v>177.6</v>
      </c>
      <c r="E25" s="34">
        <f>[1]Data!F133</f>
        <v>186.4</v>
      </c>
      <c r="F25" s="34">
        <f>[1]Data!G133</f>
        <v>171.4</v>
      </c>
      <c r="G25" s="34">
        <f>[1]Data!H133</f>
        <v>242.69529163810154</v>
      </c>
      <c r="H25" s="34">
        <f>[1]Data!I133</f>
        <v>205.44305945176981</v>
      </c>
      <c r="I25" s="34">
        <f>[1]Data!J133</f>
        <v>206.1312284560579</v>
      </c>
      <c r="J25" s="34">
        <f>[1]Data!K133</f>
        <v>157.39861143839664</v>
      </c>
      <c r="K25" s="35">
        <f>[1]Data!L133</f>
        <v>348.7772646601469</v>
      </c>
      <c r="L25" s="35">
        <f>[1]Data!M133</f>
        <v>303.93763122735425</v>
      </c>
      <c r="M25" s="35">
        <f>[1]Data!N133</f>
        <v>433.4434207573363</v>
      </c>
      <c r="N25" s="35">
        <f>[1]Data!O133</f>
        <v>635.45375442372654</v>
      </c>
      <c r="O25" s="35">
        <f>[1]Data!P133</f>
        <v>654.45491484090974</v>
      </c>
      <c r="P25" s="35">
        <f>[1]Data!Q133</f>
        <v>743.50382397196984</v>
      </c>
      <c r="Q25" s="35">
        <f>[1]Data!R133</f>
        <v>840.97444580311753</v>
      </c>
      <c r="R25" s="35">
        <f>[1]Data!S133</f>
        <v>1203.7727903925031</v>
      </c>
      <c r="S25" s="35">
        <f>[1]Data!T133</f>
        <v>1253.6913645449877</v>
      </c>
      <c r="T25" s="36">
        <f>[1]Data!U133</f>
        <v>1330.936943143731</v>
      </c>
      <c r="U25" s="37">
        <f>[1]End!W87/[1]End!W113</f>
        <v>1259.8886363636364</v>
      </c>
      <c r="V25" s="38">
        <f>[1]End!X87/[1]End!X113</f>
        <v>1239.0227777777777</v>
      </c>
      <c r="W25" s="34">
        <f>[1]End!Y87/[1]End!Y113</f>
        <v>1262.3516666666667</v>
      </c>
      <c r="X25" s="34">
        <f>[1]End!Z87/[1]End!Z113</f>
        <v>1278.51</v>
      </c>
      <c r="Y25" s="34">
        <f>[1]End!AA87/[1]End!AA113</f>
        <v>1279.7005555555554</v>
      </c>
    </row>
    <row r="26" spans="1:25">
      <c r="A26" s="33" t="s">
        <v>19</v>
      </c>
      <c r="B26" s="34">
        <f t="shared" ref="B26:H26" si="8">B27+B28+B29</f>
        <v>362.26</v>
      </c>
      <c r="C26" s="34">
        <f t="shared" si="8"/>
        <v>566.77</v>
      </c>
      <c r="D26" s="34">
        <f t="shared" si="8"/>
        <v>615.9000000000002</v>
      </c>
      <c r="E26" s="34">
        <f t="shared" si="8"/>
        <v>273.96999999999991</v>
      </c>
      <c r="F26" s="34">
        <f t="shared" si="8"/>
        <v>198.57999999999998</v>
      </c>
      <c r="G26" s="34">
        <f t="shared" si="8"/>
        <v>200.24250218297192</v>
      </c>
      <c r="H26" s="34">
        <f t="shared" si="8"/>
        <v>265.21023634409005</v>
      </c>
      <c r="I26" s="34">
        <f>I27+I28+I29</f>
        <v>259.88218327648235</v>
      </c>
      <c r="J26" s="34">
        <f>J27+J28+J29</f>
        <v>382.73502012364349</v>
      </c>
      <c r="K26" s="35">
        <f>K27+K28+K29</f>
        <v>550.67626931582299</v>
      </c>
      <c r="L26" s="35">
        <f>L27+L28+L29</f>
        <v>813.77442260783505</v>
      </c>
      <c r="M26" s="35">
        <f t="shared" ref="M26:T26" si="9">M27+M28+M29</f>
        <v>1640.7901398516804</v>
      </c>
      <c r="N26" s="35">
        <f t="shared" si="9"/>
        <v>2425.7119630484726</v>
      </c>
      <c r="O26" s="35">
        <f t="shared" si="9"/>
        <v>2928.8360341987136</v>
      </c>
      <c r="P26" s="35">
        <f t="shared" si="9"/>
        <v>1770.7656437214619</v>
      </c>
      <c r="Q26" s="35">
        <f t="shared" si="9"/>
        <v>1342.8578902042007</v>
      </c>
      <c r="R26" s="35">
        <f t="shared" si="9"/>
        <v>2323.4996291265816</v>
      </c>
      <c r="S26" s="35">
        <f t="shared" si="9"/>
        <v>1907.5602084130542</v>
      </c>
      <c r="T26" s="36">
        <f t="shared" si="9"/>
        <v>880.19191679443338</v>
      </c>
      <c r="U26" s="37">
        <f>U27+U28+U29</f>
        <v>1751.3585397727272</v>
      </c>
      <c r="V26" s="38">
        <f>V27+V28+V29</f>
        <v>1832.5499999999997</v>
      </c>
      <c r="W26" s="34">
        <f>W27+W28+W29</f>
        <v>2112.6683333333335</v>
      </c>
      <c r="X26" s="34">
        <f t="shared" ref="X26:Y26" si="10">X27+X28+X29</f>
        <v>2328.4816666666666</v>
      </c>
      <c r="Y26" s="34">
        <f t="shared" si="10"/>
        <v>2451.5795555555555</v>
      </c>
    </row>
    <row r="27" spans="1:25">
      <c r="A27" s="40" t="s">
        <v>16</v>
      </c>
      <c r="B27" s="34">
        <f>[1]Data!C135</f>
        <v>84</v>
      </c>
      <c r="C27" s="34">
        <f>[1]Data!D135</f>
        <v>71.099999999999994</v>
      </c>
      <c r="D27" s="34">
        <f>[1]Data!E135</f>
        <v>68.099999999999994</v>
      </c>
      <c r="E27" s="34">
        <f>[1]Data!F135</f>
        <v>49.5</v>
      </c>
      <c r="F27" s="34">
        <f>[1]Data!G135</f>
        <v>33.9</v>
      </c>
      <c r="G27" s="34">
        <f>[1]Data!H135</f>
        <v>-2.4</v>
      </c>
      <c r="H27" s="34">
        <f>[1]Data!I135</f>
        <v>55.6</v>
      </c>
      <c r="I27" s="34">
        <f>[1]Data!J135</f>
        <v>61.6</v>
      </c>
      <c r="J27" s="34">
        <f>[1]Data!K135</f>
        <v>45.3</v>
      </c>
      <c r="K27" s="35">
        <f>[1]Data!L135</f>
        <v>14.8</v>
      </c>
      <c r="L27" s="35">
        <f>[1]Data!M135</f>
        <v>-19</v>
      </c>
      <c r="M27" s="35">
        <f>[1]Data!N135</f>
        <v>-34.700000000000003</v>
      </c>
      <c r="N27" s="35">
        <f>[1]Data!O135</f>
        <v>20.7</v>
      </c>
      <c r="O27" s="35">
        <f>[1]Data!P135</f>
        <v>680.8</v>
      </c>
      <c r="P27" s="35">
        <f>[1]Data!Q135</f>
        <v>391.4</v>
      </c>
      <c r="Q27" s="35">
        <f>[1]Data!R135</f>
        <v>646.70000000000005</v>
      </c>
      <c r="R27" s="35">
        <f>[1]Data!S135</f>
        <v>324.89999999999998</v>
      </c>
      <c r="S27" s="35">
        <f>[1]Data!T135</f>
        <v>360.1</v>
      </c>
      <c r="T27" s="36">
        <f>[1]Data!U135</f>
        <v>79.099999999999994</v>
      </c>
      <c r="U27" s="37">
        <f>([1]End!W66-([1]End!W37-[1]End!W38))/[1]End!W113</f>
        <v>286.36363636363637</v>
      </c>
      <c r="V27" s="38">
        <f>([1]End!X66-([1]End!X37-[1]End!X38))/[1]End!X113</f>
        <v>363.33333333333331</v>
      </c>
      <c r="W27" s="34">
        <f>([1]End!Y66-([1]End!Y37-[1]End!Y38))/[1]End!Y113</f>
        <v>390.55555555555554</v>
      </c>
      <c r="X27" s="34">
        <f>([1]End!Z66-([1]End!Z37-[1]End!Z38))/[1]End!Z113</f>
        <v>334.44444444444446</v>
      </c>
      <c r="Y27" s="34">
        <f>([1]End!AA66-([1]End!AA37-[1]End!AA38))/[1]End!AA113</f>
        <v>322.22222222222223</v>
      </c>
    </row>
    <row r="28" spans="1:25">
      <c r="A28" s="40" t="s">
        <v>17</v>
      </c>
      <c r="B28" s="34">
        <f>[1]Data!C136</f>
        <v>199.2000000000001</v>
      </c>
      <c r="C28" s="34">
        <f>[1]Data!D136</f>
        <v>464.37000000000006</v>
      </c>
      <c r="D28" s="34">
        <f>[1]Data!E136</f>
        <v>464.00000000000023</v>
      </c>
      <c r="E28" s="34">
        <f>[1]Data!F136</f>
        <v>157.16999999999987</v>
      </c>
      <c r="F28" s="34">
        <f>[1]Data!G136</f>
        <v>138.28</v>
      </c>
      <c r="G28" s="34">
        <f>[1]Data!H136</f>
        <v>235.94250218297191</v>
      </c>
      <c r="H28" s="34">
        <f>[1]Data!I136</f>
        <v>228.71023634409005</v>
      </c>
      <c r="I28" s="34">
        <f>[1]Data!J136</f>
        <v>172.98218327648235</v>
      </c>
      <c r="J28" s="34">
        <f>[1]Data!K136</f>
        <v>353.23502012364349</v>
      </c>
      <c r="K28" s="35">
        <f>[1]Data!L136</f>
        <v>555.57626931582286</v>
      </c>
      <c r="L28" s="35">
        <f>[1]Data!M136</f>
        <v>693.07442260783512</v>
      </c>
      <c r="M28" s="35">
        <f>[1]Data!N136</f>
        <v>1483.7901398516806</v>
      </c>
      <c r="N28" s="35">
        <f>[1]Data!O136</f>
        <v>1911.9119630484727</v>
      </c>
      <c r="O28" s="35">
        <f>[1]Data!P136</f>
        <v>1791.0360341987134</v>
      </c>
      <c r="P28" s="35">
        <f>[1]Data!Q136</f>
        <v>1159.3656437214618</v>
      </c>
      <c r="Q28" s="35">
        <f>[1]Data!R136</f>
        <v>921.5578902042007</v>
      </c>
      <c r="R28" s="35">
        <f>[1]Data!S136</f>
        <v>1301.7996291265817</v>
      </c>
      <c r="S28" s="35">
        <f>[1]Data!T136</f>
        <v>1539.4602084130538</v>
      </c>
      <c r="T28" s="36">
        <f>[1]Data!U136</f>
        <v>950.79191679443363</v>
      </c>
      <c r="U28" s="37">
        <f>[1]End!W67/[1]End!W113</f>
        <v>1486.4005681818182</v>
      </c>
      <c r="V28" s="38">
        <f>[1]End!X67/[1]End!X113</f>
        <v>1286.2038888888887</v>
      </c>
      <c r="W28" s="34">
        <f>[1]End!Y67/[1]End!Y113</f>
        <v>1540.411111111111</v>
      </c>
      <c r="X28" s="34">
        <f>[1]End!Z67/[1]End!Z113</f>
        <v>1804.3472222222222</v>
      </c>
      <c r="Y28" s="34">
        <f>[1]End!AA67/[1]End!AA113</f>
        <v>2041.6166666666666</v>
      </c>
    </row>
    <row r="29" spans="1:25">
      <c r="A29" s="40" t="s">
        <v>20</v>
      </c>
      <c r="B29" s="34">
        <f>[1]Data!C137</f>
        <v>79.059999999999903</v>
      </c>
      <c r="C29" s="34">
        <f>[1]Data!D137</f>
        <v>31.300000000000011</v>
      </c>
      <c r="D29" s="34">
        <f>[1]Data!E137</f>
        <v>83.799999999999983</v>
      </c>
      <c r="E29" s="34">
        <f>[1]Data!F137</f>
        <v>67.30000000000004</v>
      </c>
      <c r="F29" s="34">
        <f>[1]Data!G137</f>
        <v>26.399999999999977</v>
      </c>
      <c r="G29" s="34">
        <f>[1]Data!H137</f>
        <v>-33.299999999999983</v>
      </c>
      <c r="H29" s="34">
        <f>[1]Data!I137</f>
        <v>-19.100000000000023</v>
      </c>
      <c r="I29" s="34">
        <f>[1]Data!J137</f>
        <v>25.299999999999983</v>
      </c>
      <c r="J29" s="34">
        <f>[1]Data!K137</f>
        <v>-15.800000000000011</v>
      </c>
      <c r="K29" s="35">
        <f>[1]Data!L137</f>
        <v>-19.699999999999875</v>
      </c>
      <c r="L29" s="35">
        <f>[1]Data!M137</f>
        <v>139.69999999999993</v>
      </c>
      <c r="M29" s="35">
        <f>[1]Data!N137</f>
        <v>191.69999999999982</v>
      </c>
      <c r="N29" s="35">
        <f>[1]Data!O137</f>
        <v>493.1</v>
      </c>
      <c r="O29" s="35">
        <f>[1]Data!P137</f>
        <v>457.00000000000023</v>
      </c>
      <c r="P29" s="35">
        <f>[1]Data!Q137</f>
        <v>220</v>
      </c>
      <c r="Q29" s="35">
        <f>[1]Data!R137</f>
        <v>-225.40000000000009</v>
      </c>
      <c r="R29" s="35">
        <f>[1]Data!S137</f>
        <v>696.79999999999973</v>
      </c>
      <c r="S29" s="35">
        <f>[1]Data!T137</f>
        <v>8.0000000000004547</v>
      </c>
      <c r="T29" s="36">
        <f>[1]Data!U137</f>
        <v>-149.70000000000027</v>
      </c>
      <c r="U29" s="37">
        <f>[1]End!W65/[1]End!W113</f>
        <v>-21.40566477272727</v>
      </c>
      <c r="V29" s="38">
        <f>[1]End!X65/[1]End!X113</f>
        <v>183.01277777777779</v>
      </c>
      <c r="W29" s="34">
        <f>[1]End!Y65/[1]End!Y113</f>
        <v>181.70166666666665</v>
      </c>
      <c r="X29" s="34">
        <f>[1]End!Z65/[1]End!Z113</f>
        <v>189.69</v>
      </c>
      <c r="Y29" s="34">
        <f>[1]End!AA65/[1]End!AA113</f>
        <v>87.740666666666669</v>
      </c>
    </row>
    <row r="30" spans="1:25">
      <c r="A30" s="33" t="s">
        <v>21</v>
      </c>
      <c r="B30" s="34">
        <f>[1]Data!C138</f>
        <v>-111.4</v>
      </c>
      <c r="C30" s="34">
        <f>[1]Data!D138</f>
        <v>3.1999999999999886</v>
      </c>
      <c r="D30" s="34">
        <f>[1]Data!E138</f>
        <v>-8</v>
      </c>
      <c r="E30" s="34">
        <f>[1]Data!F138</f>
        <v>71.800000000000011</v>
      </c>
      <c r="F30" s="34">
        <f>[1]Data!G138</f>
        <v>-8</v>
      </c>
      <c r="G30" s="34">
        <f>[1]Data!H138</f>
        <v>22.5</v>
      </c>
      <c r="H30" s="34">
        <f>[1]Data!I138</f>
        <v>-49.900000000000006</v>
      </c>
      <c r="I30" s="34">
        <f>[1]Data!J138</f>
        <v>-40.299999999999983</v>
      </c>
      <c r="J30" s="34">
        <f>[1]Data!K138</f>
        <v>6</v>
      </c>
      <c r="K30" s="35">
        <f>[1]Data!L138</f>
        <v>-190.40000000000003</v>
      </c>
      <c r="L30" s="35">
        <f>[1]Data!M138</f>
        <v>-92</v>
      </c>
      <c r="M30" s="35">
        <f>[1]Data!N138</f>
        <v>-452.19999999999993</v>
      </c>
      <c r="N30" s="35">
        <f>[1]Data!O138</f>
        <v>-430.29999999999995</v>
      </c>
      <c r="O30" s="35">
        <f>[1]Data!P138</f>
        <v>-119</v>
      </c>
      <c r="P30" s="35">
        <f>[1]Data!Q138</f>
        <v>-630.30000000000018</v>
      </c>
      <c r="Q30" s="35">
        <f>[1]Data!R138</f>
        <v>-153.5</v>
      </c>
      <c r="R30" s="35">
        <f>[1]Data!S138</f>
        <v>-554.29999999999973</v>
      </c>
      <c r="S30" s="35">
        <f>[1]Data!T138</f>
        <v>-54.800000000000182</v>
      </c>
      <c r="T30" s="36">
        <f>[1]Data!U138</f>
        <v>49.599999999999909</v>
      </c>
      <c r="U30" s="37">
        <f>-[1]End!W24/[1]End!W113</f>
        <v>-352.92573863636363</v>
      </c>
      <c r="V30" s="38">
        <f>-[1]End!X24/[1]End!X113</f>
        <v>-444.68644444444442</v>
      </c>
      <c r="W30" s="34">
        <f>-[1]End!Y24/[1]End!Y113</f>
        <v>-626.43611111111113</v>
      </c>
      <c r="X30" s="34">
        <f>-[1]End!Z24/[1]End!Z113</f>
        <v>-734.80944444444435</v>
      </c>
      <c r="Y30" s="34">
        <f>-[1]End!AA24/[1]End!AA113</f>
        <v>-861.93166666666673</v>
      </c>
    </row>
    <row r="31" spans="1:25">
      <c r="A31" s="33" t="s">
        <v>22</v>
      </c>
      <c r="B31" s="34">
        <f t="shared" ref="B31:Y31" si="11">B11+B26+B30</f>
        <v>0</v>
      </c>
      <c r="C31" s="34">
        <f t="shared" si="11"/>
        <v>-5.6843418860808015E-14</v>
      </c>
      <c r="D31" s="34">
        <f t="shared" si="11"/>
        <v>0</v>
      </c>
      <c r="E31" s="34">
        <f t="shared" si="11"/>
        <v>0</v>
      </c>
      <c r="F31" s="34">
        <f t="shared" si="11"/>
        <v>0</v>
      </c>
      <c r="G31" s="34">
        <f t="shared" si="11"/>
        <v>-2.8421709430404007E-14</v>
      </c>
      <c r="H31" s="34">
        <f t="shared" si="11"/>
        <v>0</v>
      </c>
      <c r="I31" s="34">
        <f t="shared" si="11"/>
        <v>0</v>
      </c>
      <c r="J31" s="34">
        <f t="shared" si="11"/>
        <v>0</v>
      </c>
      <c r="K31" s="35">
        <f t="shared" si="11"/>
        <v>0</v>
      </c>
      <c r="L31" s="35">
        <f t="shared" si="11"/>
        <v>0</v>
      </c>
      <c r="M31" s="35">
        <f t="shared" si="11"/>
        <v>0</v>
      </c>
      <c r="N31" s="35">
        <f t="shared" si="11"/>
        <v>0</v>
      </c>
      <c r="O31" s="35">
        <f t="shared" si="11"/>
        <v>0</v>
      </c>
      <c r="P31" s="35">
        <f t="shared" si="11"/>
        <v>0</v>
      </c>
      <c r="Q31" s="35">
        <f t="shared" si="11"/>
        <v>0</v>
      </c>
      <c r="R31" s="35">
        <f t="shared" si="11"/>
        <v>0</v>
      </c>
      <c r="S31" s="35">
        <f t="shared" si="11"/>
        <v>0</v>
      </c>
      <c r="T31" s="36">
        <f t="shared" si="11"/>
        <v>0</v>
      </c>
      <c r="U31" s="37">
        <f t="shared" si="11"/>
        <v>9.8295454512253855E-4</v>
      </c>
      <c r="V31" s="38">
        <f t="shared" si="11"/>
        <v>-3.1111111110249112E-3</v>
      </c>
      <c r="W31" s="34">
        <f t="shared" si="11"/>
        <v>6.5938365878537297E-12</v>
      </c>
      <c r="X31" s="34">
        <f t="shared" si="11"/>
        <v>0</v>
      </c>
      <c r="Y31" s="34">
        <f t="shared" si="11"/>
        <v>1.2222222227364909E-3</v>
      </c>
    </row>
    <row r="32" spans="1:25">
      <c r="A32" s="33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44"/>
      <c r="U32" s="45"/>
      <c r="V32" s="46"/>
      <c r="W32" s="42"/>
      <c r="X32" s="42"/>
      <c r="Y32" s="42"/>
    </row>
    <row r="33" spans="1:25">
      <c r="A33" s="33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>
      <c r="A34" s="33"/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2"/>
      <c r="V34" s="42"/>
      <c r="W34" s="42"/>
      <c r="X34" s="42"/>
      <c r="Y34" s="42"/>
    </row>
    <row r="35" spans="1:25">
      <c r="A35" s="33" t="s">
        <v>23</v>
      </c>
      <c r="B35" s="42"/>
      <c r="C35" s="42"/>
      <c r="D35" s="42"/>
      <c r="E35" s="42"/>
      <c r="F35" s="42"/>
      <c r="G35" s="42"/>
      <c r="H35" s="48"/>
      <c r="I35" s="48"/>
      <c r="J35" s="48"/>
      <c r="K35" s="48"/>
      <c r="L35" s="43"/>
      <c r="M35" s="43"/>
      <c r="N35" s="43"/>
      <c r="O35" s="43"/>
      <c r="P35" s="48"/>
      <c r="Q35" s="48"/>
      <c r="R35" s="48"/>
      <c r="S35" s="48"/>
      <c r="T35" s="49"/>
      <c r="U35" s="50"/>
      <c r="V35" s="51"/>
      <c r="W35" s="52"/>
      <c r="X35" s="52"/>
      <c r="Y35" s="52"/>
    </row>
    <row r="36" spans="1:25">
      <c r="A36" s="33"/>
      <c r="B36" s="42"/>
      <c r="C36" s="42"/>
      <c r="D36" s="42"/>
      <c r="E36" s="42"/>
      <c r="F36" s="42"/>
      <c r="G36" s="42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9"/>
      <c r="U36" s="50"/>
      <c r="V36" s="51"/>
      <c r="W36" s="52"/>
      <c r="X36" s="52"/>
      <c r="Y36" s="52"/>
    </row>
    <row r="37" spans="1:25">
      <c r="A37" s="33" t="s">
        <v>6</v>
      </c>
      <c r="B37" s="53">
        <f>B11*[1]NatAcc!B$55/[1]NatAcc!B$23</f>
        <v>-0.1294524892537712</v>
      </c>
      <c r="C37" s="53">
        <f>C11*[1]NatAcc!C$55/[1]NatAcc!C$23</f>
        <v>-0.18600251111967739</v>
      </c>
      <c r="D37" s="53">
        <f>D11*[1]NatAcc!D$55/[1]NatAcc!D$23</f>
        <v>-0.17311389936204924</v>
      </c>
      <c r="E37" s="53">
        <f>E11*[1]NatAcc!E$55/[1]NatAcc!E$23</f>
        <v>-9.5855672228730787E-2</v>
      </c>
      <c r="F37" s="53">
        <f>F11*[1]NatAcc!F$55/[1]NatAcc!F$23</f>
        <v>-6.8046986608292767E-2</v>
      </c>
      <c r="G37" s="53">
        <f>G11*[1]NatAcc!G$55/[1]NatAcc!G$23</f>
        <v>-7.2862148440920663E-2</v>
      </c>
      <c r="H37" s="53">
        <f>H11*[1]NatAcc!H$55/[1]NatAcc!H$23</f>
        <v>-6.687032324097604E-2</v>
      </c>
      <c r="I37" s="53">
        <f>I11*[1]NatAcc!I$55/[1]NatAcc!I$23</f>
        <v>-6.4620031403165093E-2</v>
      </c>
      <c r="J37" s="53">
        <f>J11*[1]NatAcc!J$55/[1]NatAcc!J$23</f>
        <v>-9.7404393936990172E-2</v>
      </c>
      <c r="K37" s="54">
        <f>K11*[1]NatAcc!K$55/[1]NatAcc!K$23</f>
        <v>-7.0290482231927076E-2</v>
      </c>
      <c r="L37" s="54">
        <f>L11*[1]NatAcc!L$55/[1]NatAcc!L$23</f>
        <v>-0.11258079770368111</v>
      </c>
      <c r="M37" s="54">
        <f>M11*[1]NatAcc!M$55/[1]NatAcc!M$23</f>
        <v>-0.15313038944041688</v>
      </c>
      <c r="N37" s="54">
        <f>N11*[1]NatAcc!N$55/[1]NatAcc!N$23</f>
        <v>-0.19615624648585234</v>
      </c>
      <c r="O37" s="54">
        <f>O11*[1]NatAcc!O$55/[1]NatAcc!O$23</f>
        <v>-0.21953417048733728</v>
      </c>
      <c r="P37" s="54">
        <f>P11*[1]NatAcc!P$55/[1]NatAcc!P$23</f>
        <v>-0.105923929521604</v>
      </c>
      <c r="Q37" s="54">
        <f>Q11*[1]NatAcc!Q$55/[1]NatAcc!Q$23</f>
        <v>-0.10219414852248711</v>
      </c>
      <c r="R37" s="54">
        <f>R11*[1]NatAcc!R$55/[1]NatAcc!R$23</f>
        <v>-0.12256570186733265</v>
      </c>
      <c r="S37" s="54">
        <f>S11*[1]NatAcc!S$55/[1]NatAcc!S$23</f>
        <v>-0.1169160701256302</v>
      </c>
      <c r="T37" s="55">
        <f>T11*[1]NatAcc!T$55/[1]NatAcc!T$23</f>
        <v>-5.7606147326195678E-2</v>
      </c>
      <c r="U37" s="56">
        <f>U11*[1]NatAcc!U$55/[1]NatAcc!U$23</f>
        <v>-8.4357318522807145E-2</v>
      </c>
      <c r="V37" s="57">
        <f>V11*[1]NatAcc!V$55/[1]NatAcc!V$23</f>
        <v>-7.840910396312234E-2</v>
      </c>
      <c r="W37" s="53">
        <f>W11*[1]NatAcc!W$55/[1]NatAcc!W$23</f>
        <v>-7.6527873199384727E-2</v>
      </c>
      <c r="X37" s="53">
        <f>X11*[1]NatAcc!X$55/[1]NatAcc!X$23</f>
        <v>-7.4790442270536717E-2</v>
      </c>
      <c r="Y37" s="53">
        <f>Y11*[1]NatAcc!Y$55/[1]NatAcc!Y$23</f>
        <v>-6.8321098782510983E-2</v>
      </c>
    </row>
    <row r="38" spans="1:25">
      <c r="A38" s="39" t="s">
        <v>7</v>
      </c>
      <c r="B38" s="53">
        <f>B12*[1]NatAcc!B$55/[1]NatAcc!B$23</f>
        <v>-0.16668439987985587</v>
      </c>
      <c r="C38" s="53">
        <f>C12*[1]NatAcc!C$55/[1]NatAcc!C$23</f>
        <v>-0.19186026692190944</v>
      </c>
      <c r="D38" s="53">
        <f>D12*[1]NatAcc!D$55/[1]NatAcc!D$23</f>
        <v>-0.22406560009219867</v>
      </c>
      <c r="E38" s="53">
        <f>E12*[1]NatAcc!E$55/[1]NatAcc!E$23</f>
        <v>-0.1921271801527015</v>
      </c>
      <c r="F38" s="53">
        <f>F12*[1]NatAcc!F$55/[1]NatAcc!F$23</f>
        <v>-0.19111212919555415</v>
      </c>
      <c r="G38" s="53">
        <f>G12*[1]NatAcc!G$55/[1]NatAcc!G$23</f>
        <v>-0.1838019784559945</v>
      </c>
      <c r="H38" s="53">
        <f>H12*[1]NatAcc!H$55/[1]NatAcc!H$23</f>
        <v>-0.16798157089728849</v>
      </c>
      <c r="I38" s="53">
        <f>I12*[1]NatAcc!I$55/[1]NatAcc!I$23</f>
        <v>-0.14213734694547711</v>
      </c>
      <c r="J38" s="53">
        <f>J12*[1]NatAcc!J$55/[1]NatAcc!J$23</f>
        <v>-0.15934093659148418</v>
      </c>
      <c r="K38" s="54">
        <f>K12*[1]NatAcc!K$55/[1]NatAcc!K$23</f>
        <v>-0.17718348328900971</v>
      </c>
      <c r="L38" s="54">
        <f>L12*[1]NatAcc!L$55/[1]NatAcc!L$23</f>
        <v>-0.18893124854970103</v>
      </c>
      <c r="M38" s="54">
        <f>M12*[1]NatAcc!M$55/[1]NatAcc!M$23</f>
        <v>-0.26234006799412607</v>
      </c>
      <c r="N38" s="54">
        <f>N12*[1]NatAcc!N$55/[1]NatAcc!N$23</f>
        <v>-0.28338086759956699</v>
      </c>
      <c r="O38" s="54">
        <f>O12*[1]NatAcc!O$55/[1]NatAcc!O$23</f>
        <v>-0.29972303860081911</v>
      </c>
      <c r="P38" s="54">
        <f>P12*[1]NatAcc!P$55/[1]NatAcc!P$23</f>
        <v>-0.22291877213688241</v>
      </c>
      <c r="Q38" s="54">
        <f>Q12*[1]NatAcc!Q$55/[1]NatAcc!Q$23</f>
        <v>-0.22259934960856192</v>
      </c>
      <c r="R38" s="54">
        <f>R12*[1]NatAcc!R$55/[1]NatAcc!R$23</f>
        <v>-0.23584134429925735</v>
      </c>
      <c r="S38" s="54">
        <f>S12*[1]NatAcc!S$55/[1]NatAcc!S$23</f>
        <v>-0.26597715130983551</v>
      </c>
      <c r="T38" s="55">
        <f>T12*[1]NatAcc!T$55/[1]NatAcc!T$23</f>
        <v>-0.21652801284829026</v>
      </c>
      <c r="U38" s="56">
        <f>U12*[1]NatAcc!U$55/[1]NatAcc!U$23</f>
        <v>-0.22957447819238352</v>
      </c>
      <c r="V38" s="57">
        <f>V12*[1]NatAcc!V$55/[1]NatAcc!V$23</f>
        <v>-0.22905008715156713</v>
      </c>
      <c r="W38" s="53">
        <f>W12*[1]NatAcc!W$55/[1]NatAcc!W$23</f>
        <v>-0.23349426143504287</v>
      </c>
      <c r="X38" s="53">
        <f>X12*[1]NatAcc!X$55/[1]NatAcc!X$23</f>
        <v>-0.23728505644408698</v>
      </c>
      <c r="Y38" s="53">
        <f>Y12*[1]NatAcc!Y$55/[1]NatAcc!Y$23</f>
        <v>-0.23907742863979892</v>
      </c>
    </row>
    <row r="39" spans="1:25">
      <c r="A39" s="40" t="s">
        <v>8</v>
      </c>
      <c r="B39" s="53">
        <f>B13*[1]NatAcc!B$55/[1]NatAcc!B$23</f>
        <v>0.12836881617941531</v>
      </c>
      <c r="C39" s="53">
        <f>C13*[1]NatAcc!C$55/[1]NatAcc!C$23</f>
        <v>0.10126901284393613</v>
      </c>
      <c r="D39" s="53">
        <f>D13*[1]NatAcc!D$55/[1]NatAcc!D$23</f>
        <v>0.10737675093511148</v>
      </c>
      <c r="E39" s="53">
        <f>E13*[1]NatAcc!E$55/[1]NatAcc!E$23</f>
        <v>8.3156050096104606E-2</v>
      </c>
      <c r="F39" s="53">
        <f>F13*[1]NatAcc!F$55/[1]NatAcc!F$23</f>
        <v>0.11564202971294923</v>
      </c>
      <c r="G39" s="53">
        <f>G13*[1]NatAcc!G$55/[1]NatAcc!G$23</f>
        <v>0.15012234062327065</v>
      </c>
      <c r="H39" s="53">
        <f>H13*[1]NatAcc!H$55/[1]NatAcc!H$23</f>
        <v>0.14718536111068095</v>
      </c>
      <c r="I39" s="53">
        <f>I13*[1]NatAcc!I$55/[1]NatAcc!I$23</f>
        <v>0.17692198929615807</v>
      </c>
      <c r="J39" s="53">
        <f>J13*[1]NatAcc!J$55/[1]NatAcc!J$23</f>
        <v>0.20754512797006905</v>
      </c>
      <c r="K39" s="54">
        <f>K13*[1]NatAcc!K$55/[1]NatAcc!K$23</f>
        <v>0.21102971157585063</v>
      </c>
      <c r="L39" s="54">
        <f>L13*[1]NatAcc!L$55/[1]NatAcc!L$23</f>
        <v>0.22938565477114664</v>
      </c>
      <c r="M39" s="54">
        <f>M13*[1]NatAcc!M$55/[1]NatAcc!M$23</f>
        <v>0.21437144029924626</v>
      </c>
      <c r="N39" s="54">
        <f>N13*[1]NatAcc!N$55/[1]NatAcc!N$23</f>
        <v>0.20474877412356091</v>
      </c>
      <c r="O39" s="54">
        <f>O13*[1]NatAcc!O$55/[1]NatAcc!O$23</f>
        <v>0.18802519134785159</v>
      </c>
      <c r="P39" s="54">
        <f>P13*[1]NatAcc!P$55/[1]NatAcc!P$23</f>
        <v>0.17588453007589461</v>
      </c>
      <c r="Q39" s="54">
        <f>Q13*[1]NatAcc!Q$55/[1]NatAcc!Q$23</f>
        <v>0.21161227340618616</v>
      </c>
      <c r="R39" s="54">
        <f>R13*[1]NatAcc!R$55/[1]NatAcc!R$23</f>
        <v>0.22493914638709506</v>
      </c>
      <c r="S39" s="54">
        <f>S13*[1]NatAcc!S$55/[1]NatAcc!S$23</f>
        <v>0.22098293352469631</v>
      </c>
      <c r="T39" s="55">
        <f>T13*[1]NatAcc!T$55/[1]NatAcc!T$23</f>
        <v>0.26328493391727076</v>
      </c>
      <c r="U39" s="56">
        <f>U13*[1]NatAcc!U$55/[1]NatAcc!U$23</f>
        <v>0.29348517906582333</v>
      </c>
      <c r="V39" s="57">
        <f>V13*[1]NatAcc!V$55/[1]NatAcc!V$23</f>
        <v>0.33145812195670232</v>
      </c>
      <c r="W39" s="53">
        <f>W13*[1]NatAcc!W$55/[1]NatAcc!W$23</f>
        <v>0.36511977295358022</v>
      </c>
      <c r="X39" s="53">
        <f>X13*[1]NatAcc!X$55/[1]NatAcc!X$23</f>
        <v>0.40267131777504972</v>
      </c>
      <c r="Y39" s="53">
        <f>Y13*[1]NatAcc!Y$55/[1]NatAcc!Y$23</f>
        <v>0.44742979401839272</v>
      </c>
    </row>
    <row r="40" spans="1:25">
      <c r="A40" s="40" t="s">
        <v>9</v>
      </c>
      <c r="B40" s="53">
        <f>B14*[1]NatAcc!B$55/[1]NatAcc!B$23</f>
        <v>-0.29505321605927115</v>
      </c>
      <c r="C40" s="53">
        <f>C14*[1]NatAcc!C$55/[1]NatAcc!C$23</f>
        <v>-0.29312927976584557</v>
      </c>
      <c r="D40" s="53">
        <f>D14*[1]NatAcc!D$55/[1]NatAcc!D$23</f>
        <v>-0.33144235102731012</v>
      </c>
      <c r="E40" s="53">
        <f>E14*[1]NatAcc!E$55/[1]NatAcc!E$23</f>
        <v>-0.27528323024880613</v>
      </c>
      <c r="F40" s="53">
        <f>F14*[1]NatAcc!F$55/[1]NatAcc!F$23</f>
        <v>-0.30675415890850338</v>
      </c>
      <c r="G40" s="53">
        <f>G14*[1]NatAcc!G$55/[1]NatAcc!G$23</f>
        <v>-0.33392431907926512</v>
      </c>
      <c r="H40" s="53">
        <f>H14*[1]NatAcc!H$55/[1]NatAcc!H$23</f>
        <v>-0.31516693200796947</v>
      </c>
      <c r="I40" s="53">
        <f>I14*[1]NatAcc!I$55/[1]NatAcc!I$23</f>
        <v>-0.31905933624163513</v>
      </c>
      <c r="J40" s="53">
        <f>J14*[1]NatAcc!J$55/[1]NatAcc!J$23</f>
        <v>-0.36688606456155326</v>
      </c>
      <c r="K40" s="54">
        <f>K14*[1]NatAcc!K$55/[1]NatAcc!K$23</f>
        <v>-0.38821319486486033</v>
      </c>
      <c r="L40" s="54">
        <f>L14*[1]NatAcc!L$55/[1]NatAcc!L$23</f>
        <v>-0.41831690332084764</v>
      </c>
      <c r="M40" s="54">
        <f>M14*[1]NatAcc!M$55/[1]NatAcc!M$23</f>
        <v>-0.47671150829337233</v>
      </c>
      <c r="N40" s="54">
        <f>N14*[1]NatAcc!N$55/[1]NatAcc!N$23</f>
        <v>-0.48812964172312784</v>
      </c>
      <c r="O40" s="54">
        <f>O14*[1]NatAcc!O$55/[1]NatAcc!O$23</f>
        <v>-0.48774822994867073</v>
      </c>
      <c r="P40" s="54">
        <f>P14*[1]NatAcc!P$55/[1]NatAcc!P$23</f>
        <v>-0.39880330221277704</v>
      </c>
      <c r="Q40" s="54">
        <f>Q14*[1]NatAcc!Q$55/[1]NatAcc!Q$23</f>
        <v>-0.43421162301474803</v>
      </c>
      <c r="R40" s="54">
        <f>R14*[1]NatAcc!R$55/[1]NatAcc!R$23</f>
        <v>-0.46078049068635241</v>
      </c>
      <c r="S40" s="54">
        <f>S14*[1]NatAcc!S$55/[1]NatAcc!S$23</f>
        <v>-0.48696008483453179</v>
      </c>
      <c r="T40" s="55">
        <f>T14*[1]NatAcc!T$55/[1]NatAcc!T$23</f>
        <v>-0.47981294676556097</v>
      </c>
      <c r="U40" s="56">
        <f>U14*[1]NatAcc!U$55/[1]NatAcc!U$23</f>
        <v>-0.52305965725820691</v>
      </c>
      <c r="V40" s="57">
        <f>V14*[1]NatAcc!V$55/[1]NatAcc!V$23</f>
        <v>-0.56050820910826948</v>
      </c>
      <c r="W40" s="53">
        <f>W14*[1]NatAcc!W$55/[1]NatAcc!W$23</f>
        <v>-0.59861403438862304</v>
      </c>
      <c r="X40" s="53">
        <f>X14*[1]NatAcc!X$55/[1]NatAcc!X$23</f>
        <v>-0.63995637421913676</v>
      </c>
      <c r="Y40" s="53">
        <f>Y14*[1]NatAcc!Y$55/[1]NatAcc!Y$23</f>
        <v>-0.68650722265819164</v>
      </c>
    </row>
    <row r="41" spans="1:25">
      <c r="A41" s="39" t="s">
        <v>10</v>
      </c>
      <c r="B41" s="53">
        <f>B15*[1]NatAcc!B$55/[1]NatAcc!B$23</f>
        <v>9.7788594090686635E-3</v>
      </c>
      <c r="C41" s="53">
        <f>C15*[1]NatAcc!C$55/[1]NatAcc!C$23</f>
        <v>1.4195675621008091E-3</v>
      </c>
      <c r="D41" s="53">
        <f>D15*[1]NatAcc!D$55/[1]NatAcc!D$23</f>
        <v>-4.1258005822624927E-2</v>
      </c>
      <c r="E41" s="53">
        <f>E15*[1]NatAcc!E$55/[1]NatAcc!E$23</f>
        <v>-1.4368509389522274E-2</v>
      </c>
      <c r="F41" s="53">
        <f>F15*[1]NatAcc!F$55/[1]NatAcc!F$23</f>
        <v>7.0339261002380464E-4</v>
      </c>
      <c r="G41" s="53">
        <f>G15*[1]NatAcc!G$55/[1]NatAcc!G$23</f>
        <v>1.7075340859248091E-2</v>
      </c>
      <c r="H41" s="53">
        <f>H15*[1]NatAcc!H$55/[1]NatAcc!H$23</f>
        <v>2.3908187415965516E-2</v>
      </c>
      <c r="I41" s="53">
        <f>I15*[1]NatAcc!I$55/[1]NatAcc!I$23</f>
        <v>1.0432449842061247E-2</v>
      </c>
      <c r="J41" s="53">
        <f>J15*[1]NatAcc!J$55/[1]NatAcc!J$23</f>
        <v>1.3495569953480531E-2</v>
      </c>
      <c r="K41" s="54">
        <f>K15*[1]NatAcc!K$55/[1]NatAcc!K$23</f>
        <v>1.0917886413025216E-2</v>
      </c>
      <c r="L41" s="54">
        <f>L15*[1]NatAcc!L$55/[1]NatAcc!L$23</f>
        <v>1.0737512817259078E-2</v>
      </c>
      <c r="M41" s="54">
        <f>M15*[1]NatAcc!M$55/[1]NatAcc!M$23</f>
        <v>2.0829822269782652E-2</v>
      </c>
      <c r="N41" s="54">
        <f>N15*[1]NatAcc!N$55/[1]NatAcc!N$23</f>
        <v>1.5932069896681181E-2</v>
      </c>
      <c r="O41" s="54">
        <f>O15*[1]NatAcc!O$55/[1]NatAcc!O$23</f>
        <v>1.8876352550182074E-3</v>
      </c>
      <c r="P41" s="54">
        <f>P15*[1]NatAcc!P$55/[1]NatAcc!P$23</f>
        <v>3.0971956912536479E-2</v>
      </c>
      <c r="Q41" s="54">
        <f>Q15*[1]NatAcc!Q$55/[1]NatAcc!Q$23</f>
        <v>4.4465566080624547E-2</v>
      </c>
      <c r="R41" s="54">
        <f>R15*[1]NatAcc!R$55/[1]NatAcc!R$23</f>
        <v>5.052476303818447E-2</v>
      </c>
      <c r="S41" s="54">
        <f>S15*[1]NatAcc!S$55/[1]NatAcc!S$23</f>
        <v>6.9499918234889491E-2</v>
      </c>
      <c r="T41" s="55">
        <f>T15*[1]NatAcc!T$55/[1]NatAcc!T$23</f>
        <v>8.7006608052156306E-2</v>
      </c>
      <c r="U41" s="56">
        <f>U15*[1]NatAcc!U$55/[1]NatAcc!U$23</f>
        <v>9.2739273972639383E-2</v>
      </c>
      <c r="V41" s="57">
        <f>V15*[1]NatAcc!V$55/[1]NatAcc!V$23</f>
        <v>0.10664741069106513</v>
      </c>
      <c r="W41" s="53">
        <f>W15*[1]NatAcc!W$55/[1]NatAcc!W$23</f>
        <v>0.11920961130069274</v>
      </c>
      <c r="X41" s="53">
        <f>X15*[1]NatAcc!X$55/[1]NatAcc!X$23</f>
        <v>0.13294334118396464</v>
      </c>
      <c r="Y41" s="53">
        <f>Y15*[1]NatAcc!Y$55/[1]NatAcc!Y$23</f>
        <v>0.14944152159452859</v>
      </c>
    </row>
    <row r="42" spans="1:25">
      <c r="A42" s="40" t="s">
        <v>11</v>
      </c>
      <c r="B42" s="53">
        <f>B16*[1]NatAcc!B$55/[1]NatAcc!B$23</f>
        <v>4.0555174720776056E-2</v>
      </c>
      <c r="C42" s="53">
        <f>C16*[1]NatAcc!C$55/[1]NatAcc!C$23</f>
        <v>3.1994115813416796E-2</v>
      </c>
      <c r="D42" s="53">
        <f>D16*[1]NatAcc!D$55/[1]NatAcc!D$23</f>
        <v>4.8724770818961365E-2</v>
      </c>
      <c r="E42" s="53">
        <f>E16*[1]NatAcc!E$55/[1]NatAcc!E$23</f>
        <v>8.1428945841874961E-2</v>
      </c>
      <c r="F42" s="53">
        <f>F16*[1]NatAcc!F$55/[1]NatAcc!F$23</f>
        <v>7.4913098227966768E-2</v>
      </c>
      <c r="G42" s="53">
        <f>G16*[1]NatAcc!G$55/[1]NatAcc!G$23</f>
        <v>7.9825582947937013E-2</v>
      </c>
      <c r="H42" s="53">
        <f>H16*[1]NatAcc!H$55/[1]NatAcc!H$23</f>
        <v>9.7427882468022656E-2</v>
      </c>
      <c r="I42" s="53">
        <f>I16*[1]NatAcc!I$55/[1]NatAcc!I$23</f>
        <v>0.11536906379642514</v>
      </c>
      <c r="J42" s="53">
        <f>J16*[1]NatAcc!J$55/[1]NatAcc!J$23</f>
        <v>0.11083105276315459</v>
      </c>
      <c r="K42" s="54">
        <f>K16*[1]NatAcc!K$55/[1]NatAcc!K$23</f>
        <v>0.10452764161262315</v>
      </c>
      <c r="L42" s="54">
        <f>L16*[1]NatAcc!L$55/[1]NatAcc!L$23</f>
        <v>0.10809730545823744</v>
      </c>
      <c r="M42" s="54">
        <f>M16*[1]NatAcc!M$55/[1]NatAcc!M$23</f>
        <v>0.11428445349366706</v>
      </c>
      <c r="N42" s="54">
        <f>N16*[1]NatAcc!N$55/[1]NatAcc!N$23</f>
        <v>0.10730824643189477</v>
      </c>
      <c r="O42" s="54">
        <f>O16*[1]NatAcc!O$55/[1]NatAcc!O$23</f>
        <v>9.8175003298557231E-2</v>
      </c>
      <c r="P42" s="54">
        <f>P16*[1]NatAcc!P$55/[1]NatAcc!P$23</f>
        <v>0.12151015620455578</v>
      </c>
      <c r="Q42" s="54">
        <f>Q16*[1]NatAcc!Q$55/[1]NatAcc!Q$23</f>
        <v>0.13789910531940935</v>
      </c>
      <c r="R42" s="54">
        <f>R16*[1]NatAcc!R$55/[1]NatAcc!R$23</f>
        <v>0.13748463408897313</v>
      </c>
      <c r="S42" s="54">
        <f>S16*[1]NatAcc!S$55/[1]NatAcc!S$23</f>
        <v>0.16052262385299043</v>
      </c>
      <c r="T42" s="55">
        <f>T16*[1]NatAcc!T$55/[1]NatAcc!T$23</f>
        <v>0.18360709593090352</v>
      </c>
      <c r="U42" s="56">
        <f>U16*[1]NatAcc!U$55/[1]NatAcc!U$23</f>
        <v>0.20419037106951565</v>
      </c>
      <c r="V42" s="57">
        <f>V16*[1]NatAcc!V$55/[1]NatAcc!V$23</f>
        <v>0.22409738477503213</v>
      </c>
      <c r="W42" s="53">
        <f>W16*[1]NatAcc!W$55/[1]NatAcc!W$23</f>
        <v>0.24350306271058278</v>
      </c>
      <c r="X42" s="53">
        <f>X16*[1]NatAcc!X$55/[1]NatAcc!X$23</f>
        <v>0.2645180580249375</v>
      </c>
      <c r="Y42" s="53">
        <f>Y16*[1]NatAcc!Y$55/[1]NatAcc!Y$23</f>
        <v>0.2894901229714068</v>
      </c>
    </row>
    <row r="43" spans="1:25">
      <c r="A43" s="40" t="s">
        <v>12</v>
      </c>
      <c r="B43" s="53">
        <f>B17*[1]NatAcc!B$55/[1]NatAcc!B$23</f>
        <v>-3.0776315311707391E-2</v>
      </c>
      <c r="C43" s="53">
        <f>C17*[1]NatAcc!C$55/[1]NatAcc!C$23</f>
        <v>-3.0574548251315985E-2</v>
      </c>
      <c r="D43" s="53">
        <f>D17*[1]NatAcc!D$55/[1]NatAcc!D$23</f>
        <v>-8.9982776641586285E-2</v>
      </c>
      <c r="E43" s="53">
        <f>E17*[1]NatAcc!E$55/[1]NatAcc!E$23</f>
        <v>-9.5797455231397224E-2</v>
      </c>
      <c r="F43" s="53">
        <f>F17*[1]NatAcc!F$55/[1]NatAcc!F$23</f>
        <v>-7.4209705617942961E-2</v>
      </c>
      <c r="G43" s="53">
        <f>G17*[1]NatAcc!G$55/[1]NatAcc!G$23</f>
        <v>-6.2750242088688929E-2</v>
      </c>
      <c r="H43" s="53">
        <f>H17*[1]NatAcc!H$55/[1]NatAcc!H$23</f>
        <v>-7.3519695052057132E-2</v>
      </c>
      <c r="I43" s="53">
        <f>I17*[1]NatAcc!I$55/[1]NatAcc!I$23</f>
        <v>-0.10493661395436391</v>
      </c>
      <c r="J43" s="53">
        <f>J17*[1]NatAcc!J$55/[1]NatAcc!J$23</f>
        <v>-9.7335482809674079E-2</v>
      </c>
      <c r="K43" s="54">
        <f>K17*[1]NatAcc!K$55/[1]NatAcc!K$23</f>
        <v>-9.3609755199597952E-2</v>
      </c>
      <c r="L43" s="54">
        <f>L17*[1]NatAcc!L$55/[1]NatAcc!L$23</f>
        <v>-9.7359792640978382E-2</v>
      </c>
      <c r="M43" s="54">
        <f>M17*[1]NatAcc!M$55/[1]NatAcc!M$23</f>
        <v>-9.3454631223884407E-2</v>
      </c>
      <c r="N43" s="54">
        <f>N17*[1]NatAcc!N$55/[1]NatAcc!N$23</f>
        <v>-9.1376176535213571E-2</v>
      </c>
      <c r="O43" s="54">
        <f>O17*[1]NatAcc!O$55/[1]NatAcc!O$23</f>
        <v>-9.6287368043539032E-2</v>
      </c>
      <c r="P43" s="54">
        <f>P17*[1]NatAcc!P$55/[1]NatAcc!P$23</f>
        <v>-9.0538199292019311E-2</v>
      </c>
      <c r="Q43" s="54">
        <f>Q17*[1]NatAcc!Q$55/[1]NatAcc!Q$23</f>
        <v>-9.3433539238784807E-2</v>
      </c>
      <c r="R43" s="54">
        <f>R17*[1]NatAcc!R$55/[1]NatAcc!R$23</f>
        <v>-8.6959871050788659E-2</v>
      </c>
      <c r="S43" s="54">
        <f>S17*[1]NatAcc!S$55/[1]NatAcc!S$23</f>
        <v>-9.1022705618100955E-2</v>
      </c>
      <c r="T43" s="55">
        <f>T17*[1]NatAcc!T$55/[1]NatAcc!T$23</f>
        <v>-9.6600487878747199E-2</v>
      </c>
      <c r="U43" s="56">
        <f>U17*[1]NatAcc!U$55/[1]NatAcc!U$23</f>
        <v>-0.11145109709687627</v>
      </c>
      <c r="V43" s="57">
        <f>V17*[1]NatAcc!V$55/[1]NatAcc!V$23</f>
        <v>-0.11744997408396697</v>
      </c>
      <c r="W43" s="53">
        <f>W17*[1]NatAcc!W$55/[1]NatAcc!W$23</f>
        <v>-0.12429345140989005</v>
      </c>
      <c r="X43" s="53">
        <f>X17*[1]NatAcc!X$55/[1]NatAcc!X$23</f>
        <v>-0.13157471684097286</v>
      </c>
      <c r="Y43" s="53">
        <f>Y17*[1]NatAcc!Y$55/[1]NatAcc!Y$23</f>
        <v>-0.14004860137687822</v>
      </c>
    </row>
    <row r="44" spans="1:25">
      <c r="A44" s="39" t="s">
        <v>13</v>
      </c>
      <c r="B44" s="53">
        <f>B18*[1]NatAcc!B$55/[1]NatAcc!B$23</f>
        <v>-3.1323312196858459E-2</v>
      </c>
      <c r="C44" s="53">
        <f>C18*[1]NatAcc!C$55/[1]NatAcc!C$23</f>
        <v>-2.3006784627150997E-2</v>
      </c>
      <c r="D44" s="53">
        <f>D18*[1]NatAcc!D$55/[1]NatAcc!D$23</f>
        <v>3.628016249173395E-2</v>
      </c>
      <c r="E44" s="53">
        <f>E18*[1]NatAcc!E$55/[1]NatAcc!E$23</f>
        <v>5.2894300434513812E-2</v>
      </c>
      <c r="F44" s="53">
        <f>F18*[1]NatAcc!F$55/[1]NatAcc!F$23</f>
        <v>5.2450951478424865E-2</v>
      </c>
      <c r="G44" s="53">
        <f>G18*[1]NatAcc!G$55/[1]NatAcc!G$23</f>
        <v>1.2152999696901062E-2</v>
      </c>
      <c r="H44" s="53">
        <f>H18*[1]NatAcc!H$55/[1]NatAcc!H$23</f>
        <v>6.222931661611383E-3</v>
      </c>
      <c r="I44" s="53">
        <f>I18*[1]NatAcc!I$55/[1]NatAcc!I$23</f>
        <v>3.3921171777254091E-3</v>
      </c>
      <c r="J44" s="53">
        <f>J18*[1]NatAcc!J$55/[1]NatAcc!J$23</f>
        <v>3.3391559131144308E-3</v>
      </c>
      <c r="K44" s="54">
        <f>K18*[1]NatAcc!K$55/[1]NatAcc!K$23</f>
        <v>1.522699161880612E-2</v>
      </c>
      <c r="L44" s="54">
        <f>L18*[1]NatAcc!L$55/[1]NatAcc!L$23</f>
        <v>9.6110326368076017E-3</v>
      </c>
      <c r="M44" s="54">
        <f>M18*[1]NatAcc!M$55/[1]NatAcc!M$23</f>
        <v>2.0878320325259696E-2</v>
      </c>
      <c r="N44" s="54">
        <f>N18*[1]NatAcc!N$55/[1]NatAcc!N$23</f>
        <v>3.6150455953181631E-3</v>
      </c>
      <c r="O44" s="54">
        <f>O18*[1]NatAcc!O$55/[1]NatAcc!O$23</f>
        <v>-4.5449310523618313E-3</v>
      </c>
      <c r="P44" s="54">
        <f>P18*[1]NatAcc!P$55/[1]NatAcc!P$23</f>
        <v>-3.836732100281212E-3</v>
      </c>
      <c r="Q44" s="54">
        <f>Q18*[1]NatAcc!Q$55/[1]NatAcc!Q$23</f>
        <v>-1.8445462690657884E-2</v>
      </c>
      <c r="R44" s="54">
        <f>R18*[1]NatAcc!R$55/[1]NatAcc!R$23</f>
        <v>-2.9296230737568242E-2</v>
      </c>
      <c r="S44" s="54">
        <f>S18*[1]NatAcc!S$55/[1]NatAcc!S$23</f>
        <v>-9.2630950081305664E-3</v>
      </c>
      <c r="T44" s="55">
        <f>T18*[1]NatAcc!T$55/[1]NatAcc!T$23</f>
        <v>-1.8889680869958368E-2</v>
      </c>
      <c r="U44" s="56">
        <f>U18*[1]NatAcc!U$55/[1]NatAcc!U$23</f>
        <v>-2.7909233110113854E-2</v>
      </c>
      <c r="V44" s="57">
        <f>V18*[1]NatAcc!V$55/[1]NatAcc!V$23</f>
        <v>-3.218961509370858E-2</v>
      </c>
      <c r="W44" s="53">
        <f>W18*[1]NatAcc!W$55/[1]NatAcc!W$23</f>
        <v>-3.2535369516405843E-2</v>
      </c>
      <c r="X44" s="53">
        <f>X18*[1]NatAcc!X$55/[1]NatAcc!X$23</f>
        <v>-3.4203094007707206E-2</v>
      </c>
      <c r="Y44" s="53">
        <f>Y18*[1]NatAcc!Y$55/[1]NatAcc!Y$23</f>
        <v>-3.6622064387106378E-2</v>
      </c>
    </row>
    <row r="45" spans="1:25">
      <c r="A45" s="40" t="s">
        <v>14</v>
      </c>
      <c r="B45" s="53">
        <f>B19*[1]NatAcc!B$55/[1]NatAcc!B$23</f>
        <v>-7.7405219596849567E-4</v>
      </c>
      <c r="C45" s="53">
        <f>C19*[1]NatAcc!C$55/[1]NatAcc!C$23</f>
        <v>-3.5897110765767518E-4</v>
      </c>
      <c r="D45" s="53">
        <f>D19*[1]NatAcc!D$55/[1]NatAcc!D$23</f>
        <v>4.9863865402689278E-2</v>
      </c>
      <c r="E45" s="53">
        <f>E19*[1]NatAcc!E$55/[1]NatAcc!E$23</f>
        <v>6.4066419446625472E-2</v>
      </c>
      <c r="F45" s="53">
        <f>F19*[1]NatAcc!F$55/[1]NatAcc!F$23</f>
        <v>6.9482335995244907E-2</v>
      </c>
      <c r="G45" s="53">
        <f>G19*[1]NatAcc!G$55/[1]NatAcc!G$23</f>
        <v>4.0849834897591093E-2</v>
      </c>
      <c r="H45" s="53">
        <f>H19*[1]NatAcc!H$55/[1]NatAcc!H$23</f>
        <v>3.9401289166642775E-2</v>
      </c>
      <c r="I45" s="53">
        <f>I19*[1]NatAcc!I$55/[1]NatAcc!I$23</f>
        <v>4.0090746894356391E-2</v>
      </c>
      <c r="J45" s="53">
        <f>J19*[1]NatAcc!J$55/[1]NatAcc!J$23</f>
        <v>3.818522927659531E-2</v>
      </c>
      <c r="K45" s="54">
        <f>K19*[1]NatAcc!K$55/[1]NatAcc!K$23</f>
        <v>4.3177899156538704E-2</v>
      </c>
      <c r="L45" s="54">
        <f>L19*[1]NatAcc!L$55/[1]NatAcc!L$23</f>
        <v>3.5757579773359791E-2</v>
      </c>
      <c r="M45" s="54">
        <f>M19*[1]NatAcc!M$55/[1]NatAcc!M$23</f>
        <v>3.8020502999349705E-2</v>
      </c>
      <c r="N45" s="54">
        <f>N19*[1]NatAcc!N$55/[1]NatAcc!N$23</f>
        <v>3.7280068302133887E-2</v>
      </c>
      <c r="O45" s="54">
        <f>O19*[1]NatAcc!O$55/[1]NatAcc!O$23</f>
        <v>2.9299102430467773E-2</v>
      </c>
      <c r="P45" s="54">
        <f>P19*[1]NatAcc!P$55/[1]NatAcc!P$23</f>
        <v>3.3575074932986719E-2</v>
      </c>
      <c r="Q45" s="54">
        <f>Q19*[1]NatAcc!Q$55/[1]NatAcc!Q$23</f>
        <v>2.8567604892669653E-2</v>
      </c>
      <c r="R45" s="54">
        <f>R19*[1]NatAcc!R$55/[1]NatAcc!R$23</f>
        <v>3.0505472928327025E-2</v>
      </c>
      <c r="S45" s="54">
        <f>S19*[1]NatAcc!S$55/[1]NatAcc!S$23</f>
        <v>3.5812570261638005E-2</v>
      </c>
      <c r="T45" s="55">
        <f>T19*[1]NatAcc!T$55/[1]NatAcc!T$23</f>
        <v>3.9066745984981915E-2</v>
      </c>
      <c r="U45" s="56">
        <f>U19*[1]NatAcc!U$55/[1]NatAcc!U$23</f>
        <v>3.5999993967720308E-2</v>
      </c>
      <c r="V45" s="57">
        <f>V19*[1]NatAcc!V$55/[1]NatAcc!V$23</f>
        <v>3.2999989391281133E-2</v>
      </c>
      <c r="W45" s="53">
        <f>W19*[1]NatAcc!W$55/[1]NatAcc!W$23</f>
        <v>3.0000000286062176E-2</v>
      </c>
      <c r="X45" s="53">
        <f>X19*[1]NatAcc!X$55/[1]NatAcc!X$23</f>
        <v>2.7500005084042881E-2</v>
      </c>
      <c r="Y45" s="53">
        <f>Y19*[1]NatAcc!Y$55/[1]NatAcc!Y$23</f>
        <v>2.5000001193855426E-2</v>
      </c>
    </row>
    <row r="46" spans="1:25">
      <c r="A46" s="40" t="s">
        <v>15</v>
      </c>
      <c r="B46" s="53">
        <f>B20*[1]NatAcc!B$55/[1]NatAcc!B$23</f>
        <v>-3.0549260000889967E-2</v>
      </c>
      <c r="C46" s="53">
        <f>C20*[1]NatAcc!C$55/[1]NatAcc!C$23</f>
        <v>-2.2647813519493326E-2</v>
      </c>
      <c r="D46" s="53">
        <f>D20*[1]NatAcc!D$55/[1]NatAcc!D$23</f>
        <v>-1.3583702910955328E-2</v>
      </c>
      <c r="E46" s="53">
        <f>E20*[1]NatAcc!E$55/[1]NatAcc!E$23</f>
        <v>-1.1172119012111664E-2</v>
      </c>
      <c r="F46" s="53">
        <f>F20*[1]NatAcc!F$55/[1]NatAcc!F$23</f>
        <v>-1.7031384516820049E-2</v>
      </c>
      <c r="G46" s="53">
        <f>G20*[1]NatAcc!G$55/[1]NatAcc!G$23</f>
        <v>-2.8696835200690034E-2</v>
      </c>
      <c r="H46" s="53">
        <f>H20*[1]NatAcc!H$55/[1]NatAcc!H$23</f>
        <v>-3.317835750503139E-2</v>
      </c>
      <c r="I46" s="53">
        <f>I20*[1]NatAcc!I$55/[1]NatAcc!I$23</f>
        <v>-3.669862971663098E-2</v>
      </c>
      <c r="J46" s="53">
        <f>J20*[1]NatAcc!J$55/[1]NatAcc!J$23</f>
        <v>-3.4846073363480876E-2</v>
      </c>
      <c r="K46" s="54">
        <f>K20*[1]NatAcc!K$55/[1]NatAcc!K$23</f>
        <v>-2.7950907537732588E-2</v>
      </c>
      <c r="L46" s="54">
        <f>L20*[1]NatAcc!L$55/[1]NatAcc!L$23</f>
        <v>-2.6146547136552189E-2</v>
      </c>
      <c r="M46" s="54">
        <f>M20*[1]NatAcc!M$55/[1]NatAcc!M$23</f>
        <v>-1.7142182674090012E-2</v>
      </c>
      <c r="N46" s="54">
        <f>N20*[1]NatAcc!N$55/[1]NatAcc!N$23</f>
        <v>-3.3665022706815727E-2</v>
      </c>
      <c r="O46" s="54">
        <f>O20*[1]NatAcc!O$55/[1]NatAcc!O$23</f>
        <v>-3.3844033482829605E-2</v>
      </c>
      <c r="P46" s="54">
        <f>P20*[1]NatAcc!P$55/[1]NatAcc!P$23</f>
        <v>-3.7411807033267935E-2</v>
      </c>
      <c r="Q46" s="54">
        <f>Q20*[1]NatAcc!Q$55/[1]NatAcc!Q$23</f>
        <v>-4.7013067583327538E-2</v>
      </c>
      <c r="R46" s="54">
        <f>R20*[1]NatAcc!R$55/[1]NatAcc!R$23</f>
        <v>-5.9801703665895267E-2</v>
      </c>
      <c r="S46" s="54">
        <f>S20*[1]NatAcc!S$55/[1]NatAcc!S$23</f>
        <v>-4.5075665269768569E-2</v>
      </c>
      <c r="T46" s="55">
        <f>T20*[1]NatAcc!T$55/[1]NatAcc!T$23</f>
        <v>-5.7956426854940291E-2</v>
      </c>
      <c r="U46" s="56">
        <f>U20*[1]NatAcc!U$55/[1]NatAcc!U$23</f>
        <v>-6.3909227077834169E-2</v>
      </c>
      <c r="V46" s="57">
        <f>V20*[1]NatAcc!V$55/[1]NatAcc!V$23</f>
        <v>-6.5189604484989713E-2</v>
      </c>
      <c r="W46" s="53">
        <f>W20*[1]NatAcc!W$55/[1]NatAcc!W$23</f>
        <v>-6.2535369802468016E-2</v>
      </c>
      <c r="X46" s="53">
        <f>X20*[1]NatAcc!X$55/[1]NatAcc!X$23</f>
        <v>-6.1703099091750091E-2</v>
      </c>
      <c r="Y46" s="53">
        <f>Y20*[1]NatAcc!Y$55/[1]NatAcc!Y$23</f>
        <v>-6.1622065580961803E-2</v>
      </c>
    </row>
    <row r="47" spans="1:25">
      <c r="A47" s="41" t="s">
        <v>16</v>
      </c>
      <c r="B47" s="53">
        <f>B21*[1]NatAcc!B$55/[1]NatAcc!B$23</f>
        <v>-4.1282783784986435E-4</v>
      </c>
      <c r="C47" s="53">
        <f>C21*[1]NatAcc!C$55/[1]NatAcc!C$23</f>
        <v>-1.1878680289763069E-2</v>
      </c>
      <c r="D47" s="53">
        <f>D21*[1]NatAcc!D$55/[1]NatAcc!D$23</f>
        <v>-1.0337283347330787E-2</v>
      </c>
      <c r="E47" s="53">
        <f>E21*[1]NatAcc!E$55/[1]NatAcc!E$23</f>
        <v>-9.8691671670266858E-3</v>
      </c>
      <c r="F47" s="53">
        <f>F21*[1]NatAcc!F$55/[1]NatAcc!F$23</f>
        <v>-1.3853620948692202E-2</v>
      </c>
      <c r="G47" s="53">
        <f>G21*[1]NatAcc!G$55/[1]NatAcc!G$23</f>
        <v>-1.2037788191960342E-2</v>
      </c>
      <c r="H47" s="53">
        <f>H21*[1]NatAcc!H$55/[1]NatAcc!H$23</f>
        <v>-7.671242259994133E-3</v>
      </c>
      <c r="I47" s="53">
        <f>I21*[1]NatAcc!I$55/[1]NatAcc!I$23</f>
        <v>-8.9463039548282643E-3</v>
      </c>
      <c r="J47" s="53">
        <f>J21*[1]NatAcc!J$55/[1]NatAcc!J$23</f>
        <v>-8.569411296120202E-3</v>
      </c>
      <c r="K47" s="54">
        <f>K21*[1]NatAcc!K$55/[1]NatAcc!K$23</f>
        <v>-4.9360708765106877E-3</v>
      </c>
      <c r="L47" s="54">
        <f>L21*[1]NatAcc!L$55/[1]NatAcc!L$23</f>
        <v>-3.3067296880577089E-3</v>
      </c>
      <c r="M47" s="54">
        <f>M21*[1]NatAcc!M$55/[1]NatAcc!M$23</f>
        <v>-2.6153228109635556E-3</v>
      </c>
      <c r="N47" s="54">
        <f>N21*[1]NatAcc!N$55/[1]NatAcc!N$23</f>
        <v>-2.2904746627548074E-3</v>
      </c>
      <c r="O47" s="54">
        <f>O21*[1]NatAcc!O$55/[1]NatAcc!O$23</f>
        <v>-3.3674287868909452E-3</v>
      </c>
      <c r="P47" s="54">
        <f>P21*[1]NatAcc!P$55/[1]NatAcc!P$23</f>
        <v>-6.2785386610113821E-3</v>
      </c>
      <c r="Q47" s="54">
        <f>Q21*[1]NatAcc!Q$55/[1]NatAcc!Q$23</f>
        <v>-6.3841382797882205E-3</v>
      </c>
      <c r="R47" s="54">
        <f>R21*[1]NatAcc!R$55/[1]NatAcc!R$23</f>
        <v>-7.4542574528097096E-3</v>
      </c>
      <c r="S47" s="54">
        <f>S21*[1]NatAcc!S$55/[1]NatAcc!S$23</f>
        <v>-5.0672290933587803E-3</v>
      </c>
      <c r="T47" s="55">
        <f>T21*[1]NatAcc!T$55/[1]NatAcc!T$23</f>
        <v>-4.9998456700412397E-3</v>
      </c>
      <c r="U47" s="56">
        <f>U21*[1]NatAcc!U$55/[1]NatAcc!U$23</f>
        <v>-6.5463944344542422E-3</v>
      </c>
      <c r="V47" s="57">
        <f>V21*[1]NatAcc!V$55/[1]NatAcc!V$23</f>
        <v>-6.0576412499129817E-3</v>
      </c>
      <c r="W47" s="53">
        <f>W21*[1]NatAcc!W$55/[1]NatAcc!W$23</f>
        <v>-4.3767515766961465E-3</v>
      </c>
      <c r="X47" s="53">
        <f>X21*[1]NatAcc!X$55/[1]NatAcc!X$23</f>
        <v>-4.0411622883323927E-3</v>
      </c>
      <c r="Y47" s="53">
        <f>Y21*[1]NatAcc!Y$55/[1]NatAcc!Y$23</f>
        <v>-3.8203373653969788E-3</v>
      </c>
    </row>
    <row r="48" spans="1:25">
      <c r="A48" s="41" t="s">
        <v>17</v>
      </c>
      <c r="B48" s="53">
        <f>B22*[1]NatAcc!B$55/[1]NatAcc!B$23</f>
        <v>-3.01364321630401E-2</v>
      </c>
      <c r="C48" s="53">
        <f>C22*[1]NatAcc!C$55/[1]NatAcc!C$23</f>
        <v>-1.0769133229730258E-2</v>
      </c>
      <c r="D48" s="53">
        <f>D22*[1]NatAcc!D$55/[1]NatAcc!D$23</f>
        <v>-3.2464195636245424E-3</v>
      </c>
      <c r="E48" s="53">
        <f>E22*[1]NatAcc!E$55/[1]NatAcc!E$23</f>
        <v>-1.3029518450849785E-3</v>
      </c>
      <c r="F48" s="53">
        <f>F22*[1]NatAcc!F$55/[1]NatAcc!F$23</f>
        <v>-3.177763568127847E-3</v>
      </c>
      <c r="G48" s="53">
        <f>G22*[1]NatAcc!G$55/[1]NatAcc!G$23</f>
        <v>-1.665904700872969E-2</v>
      </c>
      <c r="H48" s="53">
        <f>H22*[1]NatAcc!H$55/[1]NatAcc!H$23</f>
        <v>-2.5507115245037258E-2</v>
      </c>
      <c r="I48" s="53">
        <f>I22*[1]NatAcc!I$55/[1]NatAcc!I$23</f>
        <v>-2.7752325761802716E-2</v>
      </c>
      <c r="J48" s="53">
        <f>J22*[1]NatAcc!J$55/[1]NatAcc!J$23</f>
        <v>-2.6276662067360679E-2</v>
      </c>
      <c r="K48" s="54">
        <f>K22*[1]NatAcc!K$55/[1]NatAcc!K$23</f>
        <v>-2.30148366612219E-2</v>
      </c>
      <c r="L48" s="54">
        <f>L22*[1]NatAcc!L$55/[1]NatAcc!L$23</f>
        <v>-2.283981744849448E-2</v>
      </c>
      <c r="M48" s="54">
        <f>M22*[1]NatAcc!M$55/[1]NatAcc!M$23</f>
        <v>-1.4526859863126455E-2</v>
      </c>
      <c r="N48" s="54">
        <f>N22*[1]NatAcc!N$55/[1]NatAcc!N$23</f>
        <v>-3.1374548044060917E-2</v>
      </c>
      <c r="O48" s="54">
        <f>O22*[1]NatAcc!O$55/[1]NatAcc!O$23</f>
        <v>-3.0476604695938655E-2</v>
      </c>
      <c r="P48" s="54">
        <f>P22*[1]NatAcc!P$55/[1]NatAcc!P$23</f>
        <v>-3.1133268372256547E-2</v>
      </c>
      <c r="Q48" s="54">
        <f>Q22*[1]NatAcc!Q$55/[1]NatAcc!Q$23</f>
        <v>-4.0628929303539313E-2</v>
      </c>
      <c r="R48" s="54">
        <f>R22*[1]NatAcc!R$55/[1]NatAcc!R$23</f>
        <v>-5.2347446213085555E-2</v>
      </c>
      <c r="S48" s="54">
        <f>S22*[1]NatAcc!S$55/[1]NatAcc!S$23</f>
        <v>-4.0008436176409791E-2</v>
      </c>
      <c r="T48" s="55">
        <f>T22*[1]NatAcc!T$55/[1]NatAcc!T$23</f>
        <v>-5.295658118489905E-2</v>
      </c>
      <c r="U48" s="56">
        <f>U22*[1]NatAcc!U$55/[1]NatAcc!U$23</f>
        <v>-5.7362832643379914E-2</v>
      </c>
      <c r="V48" s="57">
        <f>V22*[1]NatAcc!V$55/[1]NatAcc!V$23</f>
        <v>-5.9131963235076732E-2</v>
      </c>
      <c r="W48" s="53">
        <f>W22*[1]NatAcc!W$55/[1]NatAcc!W$23</f>
        <v>-5.8158618225771869E-2</v>
      </c>
      <c r="X48" s="53">
        <f>X22*[1]NatAcc!X$55/[1]NatAcc!X$23</f>
        <v>-5.7661936803417697E-2</v>
      </c>
      <c r="Y48" s="53">
        <f>Y22*[1]NatAcc!Y$55/[1]NatAcc!Y$23</f>
        <v>-5.7801728215564827E-2</v>
      </c>
    </row>
    <row r="49" spans="1:25">
      <c r="A49" s="39" t="s">
        <v>18</v>
      </c>
      <c r="B49" s="53">
        <f>B23*[1]NatAcc!B$55/[1]NatAcc!B$23</f>
        <v>5.877636341387444E-2</v>
      </c>
      <c r="C49" s="53">
        <f>C23*[1]NatAcc!C$55/[1]NatAcc!C$23</f>
        <v>2.7444972867282254E-2</v>
      </c>
      <c r="D49" s="53">
        <f>D23*[1]NatAcc!D$55/[1]NatAcc!D$23</f>
        <v>5.5929544061040407E-2</v>
      </c>
      <c r="E49" s="53">
        <f>E23*[1]NatAcc!E$55/[1]NatAcc!E$23</f>
        <v>5.774571687897917E-2</v>
      </c>
      <c r="F49" s="53">
        <f>F23*[1]NatAcc!F$55/[1]NatAcc!F$23</f>
        <v>6.991079849881271E-2</v>
      </c>
      <c r="G49" s="53">
        <f>G23*[1]NatAcc!G$55/[1]NatAcc!G$23</f>
        <v>8.1711489458924688E-2</v>
      </c>
      <c r="H49" s="53">
        <f>H23*[1]NatAcc!H$55/[1]NatAcc!H$23</f>
        <v>7.0980128578735549E-2</v>
      </c>
      <c r="I49" s="53">
        <f>I23*[1]NatAcc!I$55/[1]NatAcc!I$23</f>
        <v>6.369274852252535E-2</v>
      </c>
      <c r="J49" s="53">
        <f>J23*[1]NatAcc!J$55/[1]NatAcc!J$23</f>
        <v>4.5101816787899034E-2</v>
      </c>
      <c r="K49" s="54">
        <f>K23*[1]NatAcc!K$55/[1]NatAcc!K$23</f>
        <v>8.0748123025251278E-2</v>
      </c>
      <c r="L49" s="54">
        <f>L23*[1]NatAcc!L$55/[1]NatAcc!L$23</f>
        <v>5.6001905391953204E-2</v>
      </c>
      <c r="M49" s="54">
        <f>M23*[1]NatAcc!M$55/[1]NatAcc!M$23</f>
        <v>6.7501535958666883E-2</v>
      </c>
      <c r="N49" s="54">
        <f>N23*[1]NatAcc!N$55/[1]NatAcc!N$23</f>
        <v>6.7677505621715289E-2</v>
      </c>
      <c r="O49" s="54">
        <f>O23*[1]NatAcc!O$55/[1]NatAcc!O$23</f>
        <v>8.2846163910825429E-2</v>
      </c>
      <c r="P49" s="54">
        <f>P23*[1]NatAcc!P$55/[1]NatAcc!P$23</f>
        <v>8.9859617803023137E-2</v>
      </c>
      <c r="Q49" s="54">
        <f>Q23*[1]NatAcc!Q$55/[1]NatAcc!Q$23</f>
        <v>9.4385097696108117E-2</v>
      </c>
      <c r="R49" s="54">
        <f>R23*[1]NatAcc!R$55/[1]NatAcc!R$23</f>
        <v>9.2047110131308452E-2</v>
      </c>
      <c r="S49" s="54">
        <f>S23*[1]NatAcc!S$55/[1]NatAcc!S$23</f>
        <v>8.8824257957446417E-2</v>
      </c>
      <c r="T49" s="55">
        <f>T23*[1]NatAcc!T$55/[1]NatAcc!T$23</f>
        <v>9.0804938339896668E-2</v>
      </c>
      <c r="U49" s="56">
        <f>U23*[1]NatAcc!U$55/[1]NatAcc!U$23</f>
        <v>8.0387118807050878E-2</v>
      </c>
      <c r="V49" s="57">
        <f>V23*[1]NatAcc!V$55/[1]NatAcc!V$23</f>
        <v>7.6183187591088261E-2</v>
      </c>
      <c r="W49" s="53">
        <f>W23*[1]NatAcc!W$55/[1]NatAcc!W$23</f>
        <v>7.0292146451371273E-2</v>
      </c>
      <c r="X49" s="53">
        <f>X23*[1]NatAcc!X$55/[1]NatAcc!X$23</f>
        <v>6.3754366997292852E-2</v>
      </c>
      <c r="Y49" s="53">
        <f>Y23*[1]NatAcc!Y$55/[1]NatAcc!Y$23</f>
        <v>5.7936872649865738E-2</v>
      </c>
    </row>
    <row r="50" spans="1:25">
      <c r="A50" s="41" t="s">
        <v>16</v>
      </c>
      <c r="B50" s="53">
        <f>B24*[1]NatAcc!B$55/[1]NatAcc!B$23</f>
        <v>2.8433517331909412E-2</v>
      </c>
      <c r="C50" s="53">
        <f>C24*[1]NatAcc!C$55/[1]NatAcc!C$23</f>
        <v>1.8470695175840376E-2</v>
      </c>
      <c r="D50" s="53">
        <f>D24*[1]NatAcc!D$55/[1]NatAcc!D$23</f>
        <v>5.3537445435211791E-3</v>
      </c>
      <c r="E50" s="53">
        <f>E24*[1]NatAcc!E$55/[1]NatAcc!E$23</f>
        <v>6.0712011505023701E-3</v>
      </c>
      <c r="F50" s="53">
        <f>F24*[1]NatAcc!F$55/[1]NatAcc!F$23</f>
        <v>8.7120709058786001E-3</v>
      </c>
      <c r="G50" s="53">
        <f>G24*[1]NatAcc!G$55/[1]NatAcc!G$23</f>
        <v>2.3225080479053919E-3</v>
      </c>
      <c r="H50" s="53">
        <f>H24*[1]NatAcc!H$55/[1]NatAcc!H$23</f>
        <v>7.1743196844479542E-3</v>
      </c>
      <c r="I50" s="53">
        <f>I24*[1]NatAcc!I$55/[1]NatAcc!I$23</f>
        <v>3.031149037326682E-3</v>
      </c>
      <c r="J50" s="53">
        <f>J24*[1]NatAcc!J$55/[1]NatAcc!J$23</f>
        <v>5.6628273477285539E-3</v>
      </c>
      <c r="K50" s="54">
        <f>K24*[1]NatAcc!K$55/[1]NatAcc!K$23</f>
        <v>1.2701115180270584E-2</v>
      </c>
      <c r="L50" s="54">
        <f>L24*[1]NatAcc!L$55/[1]NatAcc!L$23</f>
        <v>8.5943776326405565E-3</v>
      </c>
      <c r="M50" s="54">
        <f>M24*[1]NatAcc!M$55/[1]NatAcc!M$23</f>
        <v>1.1659444058729151E-2</v>
      </c>
      <c r="N50" s="54">
        <f>N24*[1]NatAcc!N$55/[1]NatAcc!N$23</f>
        <v>5.2100925805152274E-3</v>
      </c>
      <c r="O50" s="54">
        <f>O24*[1]NatAcc!O$55/[1]NatAcc!O$23</f>
        <v>3.1713209851485721E-2</v>
      </c>
      <c r="P50" s="54">
        <f>P24*[1]NatAcc!P$55/[1]NatAcc!P$23</f>
        <v>2.0804625148913458E-2</v>
      </c>
      <c r="Q50" s="54">
        <f>Q24*[1]NatAcc!Q$55/[1]NatAcc!Q$23</f>
        <v>2.2125378291325257E-2</v>
      </c>
      <c r="R50" s="54">
        <f>R24*[1]NatAcc!R$55/[1]NatAcc!R$23</f>
        <v>8.6527579540514182E-3</v>
      </c>
      <c r="S50" s="54">
        <f>S24*[1]NatAcc!S$55/[1]NatAcc!S$23</f>
        <v>9.7116632312318346E-3</v>
      </c>
      <c r="T50" s="55">
        <f>T24*[1]NatAcc!T$55/[1]NatAcc!T$23</f>
        <v>8.3454673079870478E-3</v>
      </c>
      <c r="U50" s="56">
        <f>U24*[1]NatAcc!U$55/[1]NatAcc!U$23</f>
        <v>4.3871125005766655E-3</v>
      </c>
      <c r="V50" s="57">
        <f>V24*[1]NatAcc!V$55/[1]NatAcc!V$23</f>
        <v>6.1831882188230951E-3</v>
      </c>
      <c r="W50" s="53">
        <f>W24*[1]NatAcc!W$55/[1]NatAcc!W$23</f>
        <v>5.2921505992731188E-3</v>
      </c>
      <c r="X50" s="53">
        <f>X24*[1]NatAcc!X$55/[1]NatAcc!X$23</f>
        <v>3.7543701259346103E-3</v>
      </c>
      <c r="Y50" s="53">
        <f>Y24*[1]NatAcc!Y$55/[1]NatAcc!Y$23</f>
        <v>2.9368843496489277E-3</v>
      </c>
    </row>
    <row r="51" spans="1:25">
      <c r="A51" s="41" t="s">
        <v>17</v>
      </c>
      <c r="B51" s="53">
        <f>B25*[1]NatAcc!B$55/[1]NatAcc!B$23</f>
        <v>3.0342846081965032E-2</v>
      </c>
      <c r="C51" s="53">
        <f>C25*[1]NatAcc!C$55/[1]NatAcc!C$23</f>
        <v>8.9742776914418752E-3</v>
      </c>
      <c r="D51" s="53">
        <f>D25*[1]NatAcc!D$55/[1]NatAcc!D$23</f>
        <v>5.057579951751922E-2</v>
      </c>
      <c r="E51" s="53">
        <f>E25*[1]NatAcc!E$55/[1]NatAcc!E$23</f>
        <v>5.1674515728476804E-2</v>
      </c>
      <c r="F51" s="53">
        <f>F25*[1]NatAcc!F$55/[1]NatAcc!F$23</f>
        <v>6.1198727592934106E-2</v>
      </c>
      <c r="G51" s="53">
        <f>G25*[1]NatAcc!G$55/[1]NatAcc!G$23</f>
        <v>7.9388981411019299E-2</v>
      </c>
      <c r="H51" s="53">
        <f>H25*[1]NatAcc!H$55/[1]NatAcc!H$23</f>
        <v>6.3805808894287608E-2</v>
      </c>
      <c r="I51" s="53">
        <f>I25*[1]NatAcc!I$55/[1]NatAcc!I$23</f>
        <v>6.066159948519867E-2</v>
      </c>
      <c r="J51" s="53">
        <f>J25*[1]NatAcc!J$55/[1]NatAcc!J$23</f>
        <v>3.9438989440170484E-2</v>
      </c>
      <c r="K51" s="54">
        <f>K25*[1]NatAcc!K$55/[1]NatAcc!K$23</f>
        <v>6.8047007844980689E-2</v>
      </c>
      <c r="L51" s="54">
        <f>L25*[1]NatAcc!L$55/[1]NatAcc!L$23</f>
        <v>4.7407527759312645E-2</v>
      </c>
      <c r="M51" s="54">
        <f>M25*[1]NatAcc!M$55/[1]NatAcc!M$23</f>
        <v>5.5842091899937725E-2</v>
      </c>
      <c r="N51" s="54">
        <f>N25*[1]NatAcc!N$55/[1]NatAcc!N$23</f>
        <v>6.2467413041200057E-2</v>
      </c>
      <c r="O51" s="54">
        <f>O25*[1]NatAcc!O$55/[1]NatAcc!O$23</f>
        <v>5.1132954059339708E-2</v>
      </c>
      <c r="P51" s="54">
        <f>P25*[1]NatAcc!P$55/[1]NatAcc!P$23</f>
        <v>6.9054992654109679E-2</v>
      </c>
      <c r="Q51" s="54">
        <f>Q25*[1]NatAcc!Q$55/[1]NatAcc!Q$23</f>
        <v>7.225971940478286E-2</v>
      </c>
      <c r="R51" s="54">
        <f>R25*[1]NatAcc!R$55/[1]NatAcc!R$23</f>
        <v>8.3394352177257033E-2</v>
      </c>
      <c r="S51" s="54">
        <f>S25*[1]NatAcc!S$55/[1]NatAcc!S$23</f>
        <v>7.9112594726214569E-2</v>
      </c>
      <c r="T51" s="55">
        <f>T25*[1]NatAcc!T$55/[1]NatAcc!T$23</f>
        <v>8.245947103190962E-2</v>
      </c>
      <c r="U51" s="56">
        <f>U25*[1]NatAcc!U$55/[1]NatAcc!U$23</f>
        <v>7.6000006306474216E-2</v>
      </c>
      <c r="V51" s="57">
        <f>V25*[1]NatAcc!V$55/[1]NatAcc!V$23</f>
        <v>6.999999937226517E-2</v>
      </c>
      <c r="W51" s="53">
        <f>W25*[1]NatAcc!W$55/[1]NatAcc!W$23</f>
        <v>6.4999995852098147E-2</v>
      </c>
      <c r="X51" s="53">
        <f>X25*[1]NatAcc!X$55/[1]NatAcc!X$23</f>
        <v>5.9999996871358242E-2</v>
      </c>
      <c r="Y51" s="53">
        <f>Y25*[1]NatAcc!Y$55/[1]NatAcc!Y$23</f>
        <v>5.4999988300216809E-2</v>
      </c>
    </row>
    <row r="52" spans="1:25">
      <c r="A52" s="33" t="s">
        <v>19</v>
      </c>
      <c r="B52" s="53">
        <f>B26*[1]NatAcc!B$55/[1]NatAcc!B$23</f>
        <v>0.18693876567436482</v>
      </c>
      <c r="C52" s="53">
        <f>C26*[1]NatAcc!C$55/[1]NatAcc!C$23</f>
        <v>0.18495823153376412</v>
      </c>
      <c r="D52" s="53">
        <f>D26*[1]NatAcc!D$55/[1]NatAcc!D$23</f>
        <v>0.17539208852950508</v>
      </c>
      <c r="E52" s="53">
        <f>E26*[1]NatAcc!E$55/[1]NatAcc!E$23</f>
        <v>7.5951003616581456E-2</v>
      </c>
      <c r="F52" s="53">
        <f>F26*[1]NatAcc!F$55/[1]NatAcc!F$23</f>
        <v>7.0903403298744769E-2</v>
      </c>
      <c r="G52" s="53">
        <f>G26*[1]NatAcc!G$55/[1]NatAcc!G$23</f>
        <v>6.5502087725727506E-2</v>
      </c>
      <c r="H52" s="53">
        <f>H26*[1]NatAcc!H$55/[1]NatAcc!H$23</f>
        <v>8.2368096065822488E-2</v>
      </c>
      <c r="I52" s="53">
        <f>I26*[1]NatAcc!I$55/[1]NatAcc!I$23</f>
        <v>7.6479769869598632E-2</v>
      </c>
      <c r="J52" s="53">
        <f>J26*[1]NatAcc!J$55/[1]NatAcc!J$23</f>
        <v>9.5900988446442778E-2</v>
      </c>
      <c r="K52" s="54">
        <f>K26*[1]NatAcc!K$55/[1]NatAcc!K$23</f>
        <v>0.10743782985594427</v>
      </c>
      <c r="L52" s="54">
        <f>L26*[1]NatAcc!L$55/[1]NatAcc!L$23</f>
        <v>0.12693075672732776</v>
      </c>
      <c r="M52" s="54">
        <f>M26*[1]NatAcc!M$55/[1]NatAcc!M$23</f>
        <v>0.21138895964326018</v>
      </c>
      <c r="N52" s="54">
        <f>N26*[1]NatAcc!N$55/[1]NatAcc!N$23</f>
        <v>0.23845630002162027</v>
      </c>
      <c r="O52" s="54">
        <f>O26*[1]NatAcc!O$55/[1]NatAcc!O$23</f>
        <v>0.22883171168548166</v>
      </c>
      <c r="P52" s="54">
        <f>P26*[1]NatAcc!P$55/[1]NatAcc!P$23</f>
        <v>0.16446480109017611</v>
      </c>
      <c r="Q52" s="54">
        <f>Q26*[1]NatAcc!Q$55/[1]NatAcc!Q$23</f>
        <v>0.11538345169809265</v>
      </c>
      <c r="R52" s="54">
        <f>R26*[1]NatAcc!R$55/[1]NatAcc!R$23</f>
        <v>0.16096621214700202</v>
      </c>
      <c r="S52" s="54">
        <f>S26*[1]NatAcc!S$55/[1]NatAcc!S$23</f>
        <v>0.12037415423915525</v>
      </c>
      <c r="T52" s="55">
        <f>T26*[1]NatAcc!T$55/[1]NatAcc!T$23</f>
        <v>5.4533131895786201E-2</v>
      </c>
      <c r="U52" s="56">
        <f>U26*[1]NatAcc!U$55/[1]NatAcc!U$23</f>
        <v>0.10564684546389361</v>
      </c>
      <c r="V52" s="57">
        <f>V26*[1]NatAcc!V$55/[1]NatAcc!V$23</f>
        <v>0.10353199404430291</v>
      </c>
      <c r="W52" s="53">
        <f>W26*[1]NatAcc!W$55/[1]NatAcc!W$23</f>
        <v>0.10878381716414927</v>
      </c>
      <c r="X52" s="53">
        <f>X26*[1]NatAcc!X$55/[1]NatAcc!X$23</f>
        <v>0.10927477510149705</v>
      </c>
      <c r="Y52" s="53">
        <f>Y26*[1]NatAcc!Y$55/[1]NatAcc!Y$23</f>
        <v>0.10536593602873734</v>
      </c>
    </row>
    <row r="53" spans="1:25">
      <c r="A53" s="40" t="s">
        <v>16</v>
      </c>
      <c r="B53" s="53">
        <f>B27*[1]NatAcc!B$55/[1]NatAcc!B$23</f>
        <v>4.3346922974235758E-2</v>
      </c>
      <c r="C53" s="53">
        <f>C27*[1]NatAcc!C$55/[1]NatAcc!C$23</f>
        <v>2.320258704950973E-2</v>
      </c>
      <c r="D53" s="53">
        <f>D27*[1]NatAcc!D$55/[1]NatAcc!D$23</f>
        <v>1.9393085287967675E-2</v>
      </c>
      <c r="E53" s="53">
        <f>E27*[1]NatAcc!E$55/[1]NatAcc!E$23</f>
        <v>1.3722577942916318E-2</v>
      </c>
      <c r="F53" s="53">
        <f>F27*[1]NatAcc!F$55/[1]NatAcc!F$23</f>
        <v>1.210406572579035E-2</v>
      </c>
      <c r="G53" s="53">
        <f>G27*[1]NatAcc!G$55/[1]NatAcc!G$23</f>
        <v>-7.8507314295393543E-4</v>
      </c>
      <c r="H53" s="53">
        <f>H27*[1]NatAcc!H$55/[1]NatAcc!H$23</f>
        <v>1.7268059500229711E-2</v>
      </c>
      <c r="I53" s="53">
        <f>I27*[1]NatAcc!I$55/[1]NatAcc!I$23</f>
        <v>1.8128036961099381E-2</v>
      </c>
      <c r="J53" s="53">
        <f>J27*[1]NatAcc!J$55/[1]NatAcc!J$23</f>
        <v>1.1350711453632896E-2</v>
      </c>
      <c r="K53" s="54">
        <f>K27*[1]NatAcc!K$55/[1]NatAcc!K$23</f>
        <v>2.8875039119509167E-3</v>
      </c>
      <c r="L53" s="54">
        <f>L27*[1]NatAcc!L$55/[1]NatAcc!L$23</f>
        <v>-2.9635784940139848E-3</v>
      </c>
      <c r="M53" s="54">
        <f>M27*[1]NatAcc!M$55/[1]NatAcc!M$23</f>
        <v>-4.4705271694795755E-3</v>
      </c>
      <c r="N53" s="54">
        <f>N27*[1]NatAcc!N$55/[1]NatAcc!N$23</f>
        <v>2.0348852154087778E-3</v>
      </c>
      <c r="O53" s="54">
        <f>O27*[1]NatAcc!O$55/[1]NatAcc!O$23</f>
        <v>5.3191311325182254E-2</v>
      </c>
      <c r="P53" s="54">
        <f>P27*[1]NatAcc!P$55/[1]NatAcc!P$23</f>
        <v>3.6352367336092525E-2</v>
      </c>
      <c r="Q53" s="54">
        <f>Q27*[1]NatAcc!Q$55/[1]NatAcc!Q$23</f>
        <v>5.5566920935922512E-2</v>
      </c>
      <c r="R53" s="54">
        <f>R27*[1]NatAcc!R$55/[1]NatAcc!R$23</f>
        <v>2.2508255078233032E-2</v>
      </c>
      <c r="S53" s="54">
        <f>S27*[1]NatAcc!S$55/[1]NatAcc!S$23</f>
        <v>2.2723651264240311E-2</v>
      </c>
      <c r="T53" s="55">
        <f>T27*[1]NatAcc!T$55/[1]NatAcc!T$23</f>
        <v>4.9007161400280294E-3</v>
      </c>
      <c r="U53" s="56">
        <f>U27*[1]NatAcc!U$55/[1]NatAcc!U$23</f>
        <v>1.7274255471020617E-2</v>
      </c>
      <c r="V53" s="57">
        <f>V27*[1]NatAcc!V$55/[1]NatAcc!V$23</f>
        <v>2.0526929416803577E-2</v>
      </c>
      <c r="W53" s="53">
        <f>W27*[1]NatAcc!W$55/[1]NatAcc!W$23</f>
        <v>2.011017227723785E-2</v>
      </c>
      <c r="X53" s="53">
        <f>X27*[1]NatAcc!X$55/[1]NatAcc!X$23</f>
        <v>1.5695352887587746E-2</v>
      </c>
      <c r="Y53" s="53">
        <f>Y27*[1]NatAcc!Y$55/[1]NatAcc!Y$23</f>
        <v>1.3848722949564048E-2</v>
      </c>
    </row>
    <row r="54" spans="1:25">
      <c r="A54" s="40" t="s">
        <v>17</v>
      </c>
      <c r="B54" s="53">
        <f>B28*[1]NatAcc!B$55/[1]NatAcc!B$23</f>
        <v>0.10279413162461627</v>
      </c>
      <c r="C54" s="53">
        <f>C28*[1]NatAcc!C$55/[1]NatAcc!C$23</f>
        <v>0.15154128478454057</v>
      </c>
      <c r="D54" s="53">
        <f>D28*[1]NatAcc!D$55/[1]NatAcc!D$23</f>
        <v>0.13213497171243768</v>
      </c>
      <c r="E54" s="53">
        <f>E28*[1]NatAcc!E$55/[1]NatAcc!E$23</f>
        <v>4.3571264147235465E-2</v>
      </c>
      <c r="F54" s="53">
        <f>F28*[1]NatAcc!F$55/[1]NatAcc!F$23</f>
        <v>4.9373162494462823E-2</v>
      </c>
      <c r="G54" s="53">
        <f>G28*[1]NatAcc!G$55/[1]NatAcc!G$23</f>
        <v>7.7180050727167299E-2</v>
      </c>
      <c r="H54" s="53">
        <f>H28*[1]NatAcc!H$55/[1]NatAcc!H$23</f>
        <v>7.1032049811175293E-2</v>
      </c>
      <c r="I54" s="53">
        <f>I28*[1]NatAcc!I$55/[1]NatAcc!I$23</f>
        <v>5.0906289156619142E-2</v>
      </c>
      <c r="J54" s="53">
        <f>J28*[1]NatAcc!J$55/[1]NatAcc!J$23</f>
        <v>8.8509244784584704E-2</v>
      </c>
      <c r="K54" s="54">
        <f>K28*[1]NatAcc!K$55/[1]NatAcc!K$23</f>
        <v>0.10839382777273882</v>
      </c>
      <c r="L54" s="54">
        <f>L28*[1]NatAcc!L$55/[1]NatAcc!L$23</f>
        <v>0.10810423439956526</v>
      </c>
      <c r="M54" s="54">
        <f>M28*[1]NatAcc!M$55/[1]NatAcc!M$23</f>
        <v>0.1911620787899953</v>
      </c>
      <c r="N54" s="54">
        <f>N28*[1]NatAcc!N$55/[1]NatAcc!N$23</f>
        <v>0.18794789308070095</v>
      </c>
      <c r="O54" s="54">
        <f>O28*[1]NatAcc!O$55/[1]NatAcc!O$23</f>
        <v>0.13993471693549286</v>
      </c>
      <c r="P54" s="54">
        <f>P28*[1]NatAcc!P$55/[1]NatAcc!P$23</f>
        <v>0.10767931976854359</v>
      </c>
      <c r="Q54" s="54">
        <f>Q28*[1]NatAcc!Q$55/[1]NatAcc!Q$23</f>
        <v>7.918375509950884E-2</v>
      </c>
      <c r="R54" s="54">
        <f>R28*[1]NatAcc!R$55/[1]NatAcc!R$23</f>
        <v>9.018540508812023E-2</v>
      </c>
      <c r="S54" s="54">
        <f>S28*[1]NatAcc!S$55/[1]NatAcc!S$23</f>
        <v>9.7145673177320022E-2</v>
      </c>
      <c r="T54" s="55">
        <f>T28*[1]NatAcc!T$55/[1]NatAcc!T$23</f>
        <v>5.8907222407619073E-2</v>
      </c>
      <c r="U54" s="56">
        <f>U28*[1]NatAcc!U$55/[1]NatAcc!U$23</f>
        <v>8.9663839561102299E-2</v>
      </c>
      <c r="V54" s="57">
        <f>V28*[1]NatAcc!V$55/[1]NatAcc!V$23</f>
        <v>7.2665549842680241E-2</v>
      </c>
      <c r="W54" s="53">
        <f>W28*[1]NatAcc!W$55/[1]NatAcc!W$23</f>
        <v>7.9317608933127282E-2</v>
      </c>
      <c r="X54" s="53">
        <f>X28*[1]NatAcc!X$55/[1]NatAcc!X$23</f>
        <v>8.4677341349052609E-2</v>
      </c>
      <c r="Y54" s="53">
        <f>Y28*[1]NatAcc!Y$55/[1]NatAcc!Y$23</f>
        <v>8.7746224921693816E-2</v>
      </c>
    </row>
    <row r="55" spans="1:25">
      <c r="A55" s="40" t="s">
        <v>20</v>
      </c>
      <c r="B55" s="53">
        <f>B29*[1]NatAcc!B$55/[1]NatAcc!B$23</f>
        <v>4.0797711075512798E-2</v>
      </c>
      <c r="C55" s="53">
        <f>C29*[1]NatAcc!C$55/[1]NatAcc!C$23</f>
        <v>1.0214359699713852E-2</v>
      </c>
      <c r="D55" s="53">
        <f>D29*[1]NatAcc!D$55/[1]NatAcc!D$23</f>
        <v>2.386403152909972E-2</v>
      </c>
      <c r="E55" s="53">
        <f>E29*[1]NatAcc!E$55/[1]NatAcc!E$23</f>
        <v>1.8657161526429669E-2</v>
      </c>
      <c r="F55" s="53">
        <f>F29*[1]NatAcc!F$55/[1]NatAcc!F$23</f>
        <v>9.4261750784915919E-3</v>
      </c>
      <c r="G55" s="53">
        <f>G29*[1]NatAcc!G$55/[1]NatAcc!G$23</f>
        <v>-1.0892889858485848E-2</v>
      </c>
      <c r="H55" s="53">
        <f>H29*[1]NatAcc!H$55/[1]NatAcc!H$23</f>
        <v>-5.9320132455825151E-3</v>
      </c>
      <c r="I55" s="53">
        <f>I29*[1]NatAcc!I$55/[1]NatAcc!I$23</f>
        <v>7.4454437518800976E-3</v>
      </c>
      <c r="J55" s="53">
        <f>J29*[1]NatAcc!J$55/[1]NatAcc!J$23</f>
        <v>-3.9589677917748331E-3</v>
      </c>
      <c r="K55" s="54">
        <f>K29*[1]NatAcc!K$55/[1]NatAcc!K$23</f>
        <v>-3.8435018287454525E-3</v>
      </c>
      <c r="L55" s="54">
        <f>L29*[1]NatAcc!L$55/[1]NatAcc!L$23</f>
        <v>2.1790100821776497E-2</v>
      </c>
      <c r="M55" s="54">
        <f>M29*[1]NatAcc!M$55/[1]NatAcc!M$23</f>
        <v>2.4697408022744491E-2</v>
      </c>
      <c r="N55" s="54">
        <f>N29*[1]NatAcc!N$55/[1]NatAcc!N$23</f>
        <v>4.8473521725510546E-2</v>
      </c>
      <c r="O55" s="54">
        <f>O29*[1]NatAcc!O$55/[1]NatAcc!O$23</f>
        <v>3.570568342480656E-2</v>
      </c>
      <c r="P55" s="54">
        <f>P29*[1]NatAcc!P$55/[1]NatAcc!P$23</f>
        <v>2.0433113985540003E-2</v>
      </c>
      <c r="Q55" s="54">
        <f>Q29*[1]NatAcc!Q$55/[1]NatAcc!Q$23</f>
        <v>-1.9367224337338701E-2</v>
      </c>
      <c r="R55" s="54">
        <f>R29*[1]NatAcc!R$55/[1]NatAcc!R$23</f>
        <v>4.8272551980648726E-2</v>
      </c>
      <c r="S55" s="54">
        <f>S29*[1]NatAcc!S$55/[1]NatAcc!S$23</f>
        <v>5.0482979759492591E-4</v>
      </c>
      <c r="T55" s="55">
        <f>T29*[1]NatAcc!T$55/[1]NatAcc!T$23</f>
        <v>-9.2748066518609021E-3</v>
      </c>
      <c r="U55" s="56">
        <f>U29*[1]NatAcc!U$55/[1]NatAcc!U$23</f>
        <v>-1.2912495682292989E-3</v>
      </c>
      <c r="V55" s="57">
        <f>V29*[1]NatAcc!V$55/[1]NatAcc!V$23</f>
        <v>1.0339514784819089E-2</v>
      </c>
      <c r="W55" s="53">
        <f>W29*[1]NatAcc!W$55/[1]NatAcc!W$23</f>
        <v>9.3560359537841302E-3</v>
      </c>
      <c r="X55" s="53">
        <f>X29*[1]NatAcc!X$55/[1]NatAcc!X$23</f>
        <v>8.9020808648567033E-3</v>
      </c>
      <c r="Y55" s="53">
        <f>Y29*[1]NatAcc!Y$55/[1]NatAcc!Y$23</f>
        <v>3.7709881574794634E-3</v>
      </c>
    </row>
    <row r="56" spans="1:25">
      <c r="A56" s="33" t="s">
        <v>21</v>
      </c>
      <c r="B56" s="53">
        <f>B30*[1]NatAcc!B$55/[1]NatAcc!B$23</f>
        <v>-5.7486276420593618E-2</v>
      </c>
      <c r="C56" s="53">
        <f>C30*[1]NatAcc!C$55/[1]NatAcc!C$23</f>
        <v>1.044279585913233E-3</v>
      </c>
      <c r="D56" s="53">
        <f>D30*[1]NatAcc!D$55/[1]NatAcc!D$23</f>
        <v>-2.2781891674558208E-3</v>
      </c>
      <c r="E56" s="53">
        <f>E30*[1]NatAcc!E$55/[1]NatAcc!E$23</f>
        <v>1.9904668612149328E-2</v>
      </c>
      <c r="F56" s="53">
        <f>F30*[1]NatAcc!F$55/[1]NatAcc!F$23</f>
        <v>-2.8564166904520003E-3</v>
      </c>
      <c r="G56" s="53">
        <f>G30*[1]NatAcc!G$55/[1]NatAcc!G$23</f>
        <v>7.3600607151931442E-3</v>
      </c>
      <c r="H56" s="53">
        <f>H30*[1]NatAcc!H$55/[1]NatAcc!H$23</f>
        <v>-1.5497772824846448E-2</v>
      </c>
      <c r="I56" s="53">
        <f>I30*[1]NatAcc!I$55/[1]NatAcc!I$23</f>
        <v>-1.1859738466433517E-2</v>
      </c>
      <c r="J56" s="53">
        <f>J30*[1]NatAcc!J$55/[1]NatAcc!J$23</f>
        <v>1.5034054905474037E-3</v>
      </c>
      <c r="K56" s="54">
        <f>K30*[1]NatAcc!K$55/[1]NatAcc!K$23</f>
        <v>-3.7147347624017196E-2</v>
      </c>
      <c r="L56" s="54">
        <f>L30*[1]NatAcc!L$55/[1]NatAcc!L$23</f>
        <v>-1.4349959023646662E-2</v>
      </c>
      <c r="M56" s="54">
        <f>M30*[1]NatAcc!M$55/[1]NatAcc!M$23</f>
        <v>-5.8258570202843335E-2</v>
      </c>
      <c r="N56" s="54">
        <f>N30*[1]NatAcc!N$55/[1]NatAcc!N$23</f>
        <v>-4.2300053535767962E-2</v>
      </c>
      <c r="O56" s="54">
        <f>O30*[1]NatAcc!O$55/[1]NatAcc!O$23</f>
        <v>-9.2975411981443736E-3</v>
      </c>
      <c r="P56" s="54">
        <f>P30*[1]NatAcc!P$55/[1]NatAcc!P$23</f>
        <v>-5.8540871568572128E-2</v>
      </c>
      <c r="Q56" s="54">
        <f>Q30*[1]NatAcc!Q$55/[1]NatAcc!Q$23</f>
        <v>-1.3189303175605542E-2</v>
      </c>
      <c r="R56" s="54">
        <f>R30*[1]NatAcc!R$55/[1]NatAcc!R$23</f>
        <v>-3.8400510279669328E-2</v>
      </c>
      <c r="S56" s="54">
        <f>S30*[1]NatAcc!S$55/[1]NatAcc!S$23</f>
        <v>-3.4580841135250571E-3</v>
      </c>
      <c r="T56" s="55">
        <f>T30*[1]NatAcc!T$55/[1]NatAcc!T$23</f>
        <v>3.0730154304094794E-3</v>
      </c>
      <c r="U56" s="56">
        <f>U30*[1]NatAcc!U$55/[1]NatAcc!U$23</f>
        <v>-2.1289467646519105E-2</v>
      </c>
      <c r="V56" s="57">
        <f>V30*[1]NatAcc!V$55/[1]NatAcc!V$23</f>
        <v>-2.5123065846937034E-2</v>
      </c>
      <c r="W56" s="53">
        <f>W30*[1]NatAcc!W$55/[1]NatAcc!W$23</f>
        <v>-3.2255943964764215E-2</v>
      </c>
      <c r="X56" s="53">
        <f>X30*[1]NatAcc!X$55/[1]NatAcc!X$23</f>
        <v>-3.4484332830960376E-2</v>
      </c>
      <c r="Y56" s="53">
        <f>Y30*[1]NatAcc!Y$55/[1]NatAcc!Y$23</f>
        <v>-3.7044784716587557E-2</v>
      </c>
    </row>
    <row r="57" spans="1:25">
      <c r="A57" s="58" t="s">
        <v>22</v>
      </c>
      <c r="B57" s="59">
        <f>B31*[1]NatAcc!B$55/[1]NatAcc!B$23</f>
        <v>0</v>
      </c>
      <c r="C57" s="59">
        <f>C31*[1]NatAcc!C$55/[1]NatAcc!C$23</f>
        <v>-1.8550131846830398E-17</v>
      </c>
      <c r="D57" s="59">
        <f>D31*[1]NatAcc!D$55/[1]NatAcc!D$23</f>
        <v>0</v>
      </c>
      <c r="E57" s="59">
        <f>E31*[1]NatAcc!E$55/[1]NatAcc!E$23</f>
        <v>0</v>
      </c>
      <c r="F57" s="59">
        <f>F31*[1]NatAcc!F$55/[1]NatAcc!F$23</f>
        <v>0</v>
      </c>
      <c r="G57" s="59">
        <f>G31*[1]NatAcc!G$55/[1]NatAcc!G$23</f>
        <v>-9.2971336461044901E-18</v>
      </c>
      <c r="H57" s="59">
        <f>H31*[1]NatAcc!H$55/[1]NatAcc!H$23</f>
        <v>0</v>
      </c>
      <c r="I57" s="59">
        <f>I31*[1]NatAcc!I$55/[1]NatAcc!I$23</f>
        <v>0</v>
      </c>
      <c r="J57" s="59">
        <f>J31*[1]NatAcc!J$55/[1]NatAcc!J$23</f>
        <v>0</v>
      </c>
      <c r="K57" s="59">
        <f>K31*[1]NatAcc!K$55/[1]NatAcc!K$23</f>
        <v>0</v>
      </c>
      <c r="L57" s="59">
        <f>L31*[1]NatAcc!L$55/[1]NatAcc!L$23</f>
        <v>0</v>
      </c>
      <c r="M57" s="59">
        <f>M31*[1]NatAcc!M$55/[1]NatAcc!M$23</f>
        <v>0</v>
      </c>
      <c r="N57" s="59">
        <f>N31*[1]NatAcc!N$55/[1]NatAcc!N$23</f>
        <v>0</v>
      </c>
      <c r="O57" s="59">
        <f>O31*[1]NatAcc!O$55/[1]NatAcc!O$23</f>
        <v>0</v>
      </c>
      <c r="P57" s="59">
        <f>P31*[1]NatAcc!P$55/[1]NatAcc!P$23</f>
        <v>0</v>
      </c>
      <c r="Q57" s="59">
        <f>Q31*[1]NatAcc!Q$55/[1]NatAcc!Q$23</f>
        <v>0</v>
      </c>
      <c r="R57" s="59">
        <f>R31*[1]NatAcc!R$55/[1]NatAcc!R$23</f>
        <v>0</v>
      </c>
      <c r="S57" s="59">
        <f>S31*[1]NatAcc!S$55/[1]NatAcc!S$23</f>
        <v>0</v>
      </c>
      <c r="T57" s="60">
        <f>T31*[1]NatAcc!T$55/[1]NatAcc!T$23</f>
        <v>0</v>
      </c>
      <c r="U57" s="61">
        <f>U31*[1]NatAcc!U$55/[1]NatAcc!U$23</f>
        <v>5.9294567370578906E-8</v>
      </c>
      <c r="V57" s="62">
        <f>V31*[1]NatAcc!V$55/[1]NatAcc!V$23</f>
        <v>-1.757657564692891E-7</v>
      </c>
      <c r="W57" s="59">
        <f>W31*[1]NatAcc!W$55/[1]NatAcc!W$23</f>
        <v>3.3952452567488886E-16</v>
      </c>
      <c r="X57" s="59">
        <f>X31*[1]NatAcc!X$55/[1]NatAcc!X$23</f>
        <v>0</v>
      </c>
      <c r="Y57" s="59">
        <f>Y31*[1]NatAcc!Y$55/[1]NatAcc!Y$23</f>
        <v>5.2529638796311111E-8</v>
      </c>
    </row>
    <row r="60" spans="1:25">
      <c r="M60" s="63"/>
    </row>
  </sheetData>
  <pageMargins left="0.51181102362204722" right="0.51181102362204722" top="0.78740157480314965" bottom="0.43307086614173229" header="0.47244094488188981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BOP</vt:lpstr>
      <vt:lpstr>BOP!Print_Area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2015-02-13T14:01:04Z</dcterms:created>
  <dcterms:modified xsi:type="dcterms:W3CDTF">2015-02-13T14:01:05Z</dcterms:modified>
</cp:coreProperties>
</file>