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2)" sheetId="1" r:id="rId1"/>
    <sheet name="Sheet1" sheetId="2" r:id="rId2"/>
  </sheets>
  <definedNames>
    <definedName name="_xlnm.Print_Area" localSheetId="0">'N_F (2)'!$B$1:$R$89</definedName>
    <definedName name="_xlnm.Print_Titles" localSheetId="0">'N_F (2)'!$7:$7</definedName>
  </definedNames>
  <calcPr fullCalcOnLoad="1"/>
</workbook>
</file>

<file path=xl/sharedStrings.xml><?xml version="1.0" encoding="utf-8"?>
<sst xmlns="http://schemas.openxmlformats.org/spreadsheetml/2006/main" count="415" uniqueCount="205">
  <si>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</si>
  <si>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</si>
  <si>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</si>
  <si>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</si>
  <si>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</si>
  <si>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</si>
  <si>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</si>
  <si>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</si>
  <si>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</si>
  <si>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</si>
  <si>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</si>
  <si>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</si>
  <si>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</si>
  <si>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</si>
  <si>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</si>
  <si>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</si>
  <si>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</si>
  <si>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</si>
  <si>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</si>
  <si>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</si>
  <si>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</si>
  <si>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</si>
  <si>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</si>
  <si>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</si>
  <si>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</si>
  <si>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</si>
  <si>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</si>
  <si>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</si>
  <si>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</si>
  <si>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</si>
  <si>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</si>
  <si>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</si>
  <si>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</si>
  <si>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</si>
  <si>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</si>
  <si>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</si>
  <si>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</si>
  <si>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</si>
  <si>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</si>
  <si>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</si>
  <si>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</si>
  <si>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</si>
  <si>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</si>
  <si>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</si>
  <si>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</si>
  <si>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</si>
  <si>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</si>
  <si>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</si>
  <si>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</si>
  <si>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</si>
  <si>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</si>
  <si>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</si>
  <si>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</si>
  <si>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</si>
  <si>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</si>
  <si>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</si>
  <si>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</si>
  <si>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</si>
  <si>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</si>
  <si>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</si>
  <si>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</si>
  <si>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</si>
  <si>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</si>
  <si>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</si>
  <si>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</si>
  <si>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</si>
  <si>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</si>
  <si>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</si>
  <si>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</si>
  <si>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</si>
  <si>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</si>
  <si>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</si>
  <si>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</si>
  <si>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</si>
  <si>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</si>
  <si>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</si>
  <si>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</si>
  <si>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</si>
  <si>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</si>
  <si>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</si>
  <si>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</si>
  <si>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</si>
  <si>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</si>
  <si>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</si>
  <si>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</si>
  <si>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</si>
  <si>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</si>
  <si>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</si>
  <si>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</si>
  <si>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</si>
  <si>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</si>
  <si>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</si>
  <si>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</si>
  <si>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</si>
  <si>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</si>
  <si>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</si>
  <si>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</si>
  <si>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</si>
  <si>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</si>
  <si>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</si>
  <si>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</si>
  <si>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</si>
  <si>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</si>
  <si>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</si>
  <si>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</si>
  <si>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</si>
  <si>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</si>
  <si>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</si>
  <si>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</si>
  <si>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</si>
  <si>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</si>
  <si>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</si>
  <si>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</si>
  <si>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</si>
  <si>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</si>
  <si>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</si>
  <si>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</si>
  <si>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</si>
  <si>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</si>
  <si>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</si>
  <si>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</si>
  <si>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</si>
  <si>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</si>
  <si>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</si>
  <si>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</si>
  <si>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</si>
  <si>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</si>
  <si>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</si>
  <si>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</si>
  <si>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</si>
  <si>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</si>
  <si>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</si>
  <si>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</si>
  <si>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</si>
  <si>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</si>
  <si>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</si>
  <si>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</si>
  <si>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</si>
  <si>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</si>
  <si>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</si>
  <si>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</si>
  <si>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</si>
  <si>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</si>
  <si>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</si>
  <si>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</si>
  <si>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</si>
  <si>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</si>
  <si>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</si>
  <si>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</si>
  <si>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</si>
  <si>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</si>
  <si>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</si>
  <si>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</si>
  <si>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</si>
  <si>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</si>
  <si>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</si>
  <si>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</si>
  <si>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</si>
  <si>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</si>
  <si>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</si>
  <si>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</si>
  <si>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</si>
  <si>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</si>
  <si>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</si>
  <si>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</si>
  <si>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</si>
  <si>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</si>
  <si>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</si>
  <si>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</si>
  <si>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</si>
  <si>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</si>
  <si>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</si>
  <si>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</si>
  <si>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</si>
  <si>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</si>
  <si>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</si>
  <si>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</si>
  <si>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</si>
  <si>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</si>
  <si>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SL-KFW-URBAN</t>
  </si>
  <si>
    <t>Sustainable Ueban Mobilitty</t>
  </si>
  <si>
    <t>SL_UN_HIDRO-RES</t>
  </si>
  <si>
    <t>SL_KFW_BAT5</t>
  </si>
  <si>
    <t>Municipal Infrastucture Batumi (Phase V)</t>
  </si>
  <si>
    <t>Tbilisi Metro Modernisation Project</t>
  </si>
  <si>
    <t>SL-EBRD-METR</t>
  </si>
  <si>
    <t>SL_EBRD_52887AJ</t>
  </si>
  <si>
    <t>Adjara Solid Waste Project - Phase II</t>
  </si>
  <si>
    <t>On-lendings from External Financial Resourses in Credit Currency (as of June 30, 2023)</t>
  </si>
  <si>
    <r>
      <t xml:space="preserve">Batumi Municipal Infastructure Rehabilitation  - Phase I - </t>
    </r>
    <r>
      <rPr>
        <b/>
        <sz val="9"/>
        <color indexed="8"/>
        <rFont val="Calibri"/>
        <family val="2"/>
      </rPr>
      <t>Restructured part</t>
    </r>
  </si>
  <si>
    <r>
      <t xml:space="preserve">Batumi Municipal Infastructure Rehabilitation - Phase II -  </t>
    </r>
    <r>
      <rPr>
        <b/>
        <sz val="9"/>
        <color indexed="8"/>
        <rFont val="Calibri"/>
        <family val="2"/>
      </rPr>
      <t>Restructured part I</t>
    </r>
  </si>
  <si>
    <r>
      <t xml:space="preserve">Batumi Municipal Infastructure Rehabilitation - Phase II -  </t>
    </r>
    <r>
      <rPr>
        <b/>
        <sz val="9"/>
        <color indexed="8"/>
        <rFont val="Calibri"/>
        <family val="2"/>
      </rPr>
      <t>Restructured part II</t>
    </r>
  </si>
  <si>
    <r>
      <t xml:space="preserve">Urban Service Improvement Investment Program  - Project 1-  </t>
    </r>
    <r>
      <rPr>
        <b/>
        <sz val="9"/>
        <color indexed="8"/>
        <rFont val="Calibri"/>
        <family val="2"/>
      </rPr>
      <t>Restructured part</t>
    </r>
  </si>
  <si>
    <r>
      <t xml:space="preserve">Vardnili and Enguri Hydro Rehabilitation Project -  </t>
    </r>
    <r>
      <rPr>
        <b/>
        <sz val="9"/>
        <color indexed="8"/>
        <rFont val="Calibri"/>
        <family val="2"/>
      </rPr>
      <t>Restructured part</t>
    </r>
  </si>
  <si>
    <r>
      <t xml:space="preserve">Urban Service Improvement Investment Program  - Project 2 -  </t>
    </r>
    <r>
      <rPr>
        <b/>
        <sz val="9"/>
        <color indexed="8"/>
        <rFont val="Calibri"/>
        <family val="2"/>
      </rPr>
      <t>Restructured part</t>
    </r>
  </si>
  <si>
    <r>
      <t>Rehabilitation of Municipal Infrastructure III Ph  (Water) -</t>
    </r>
    <r>
      <rPr>
        <b/>
        <sz val="9"/>
        <color indexed="8"/>
        <rFont val="Calibri"/>
        <family val="2"/>
      </rPr>
      <t>Restructured part I</t>
    </r>
  </si>
  <si>
    <r>
      <t>Rehabilitation of Municipal Infrastructure III Ph  (Water) -</t>
    </r>
    <r>
      <rPr>
        <b/>
        <sz val="9"/>
        <color indexed="8"/>
        <rFont val="Calibri"/>
        <family val="2"/>
      </rPr>
      <t>Restructured part II</t>
    </r>
  </si>
  <si>
    <r>
      <t xml:space="preserve">Water Infrastructure Modernisation -  </t>
    </r>
    <r>
      <rPr>
        <b/>
        <sz val="9"/>
        <color indexed="8"/>
        <rFont val="Calibri"/>
        <family val="2"/>
      </rPr>
      <t xml:space="preserve">Restructured part </t>
    </r>
  </si>
  <si>
    <r>
      <t xml:space="preserve">Water Infrastructure Modernisation II -  </t>
    </r>
    <r>
      <rPr>
        <b/>
        <sz val="9"/>
        <color indexed="8"/>
        <rFont val="Calibri"/>
        <family val="2"/>
      </rPr>
      <t>Restructured part</t>
    </r>
  </si>
  <si>
    <r>
      <t xml:space="preserve">Urban Service Improvement Investment Program  - Project 3 -  </t>
    </r>
    <r>
      <rPr>
        <b/>
        <sz val="9"/>
        <color indexed="8"/>
        <rFont val="Calibri"/>
        <family val="2"/>
      </rPr>
      <t>Restructured part</t>
    </r>
  </si>
  <si>
    <r>
      <t xml:space="preserve">Urban Service Improvement Investment Program  - Project 4 -  </t>
    </r>
    <r>
      <rPr>
        <b/>
        <sz val="9"/>
        <color indexed="8"/>
        <rFont val="Calibri"/>
        <family val="2"/>
      </rPr>
      <t>Restructured part</t>
    </r>
  </si>
  <si>
    <r>
      <t xml:space="preserve">Urban Service Improvement Investment Program  - Project 5  -  </t>
    </r>
    <r>
      <rPr>
        <b/>
        <sz val="9"/>
        <color indexed="8"/>
        <rFont val="Calibri"/>
        <family val="2"/>
      </rPr>
      <t>Restructured part</t>
    </r>
  </si>
  <si>
    <r>
      <t xml:space="preserve">Rehabilitation of Municipal Infrastructure Facilitates in Batumi, Phase IV - </t>
    </r>
    <r>
      <rPr>
        <b/>
        <sz val="9"/>
        <color indexed="8"/>
        <rFont val="Calibri"/>
        <family val="2"/>
      </rPr>
      <t xml:space="preserve"> Restructured part I</t>
    </r>
  </si>
  <si>
    <r>
      <t xml:space="preserve">Rehabilitation of Municipal Infrastructure Facilitates in Batumi, Phase IV - </t>
    </r>
    <r>
      <rPr>
        <b/>
        <sz val="9"/>
        <color indexed="8"/>
        <rFont val="Calibri"/>
        <family val="2"/>
      </rPr>
      <t xml:space="preserve"> Restructured part II</t>
    </r>
  </si>
  <si>
    <r>
      <t xml:space="preserve">Enguri HydrO Power Plant  Rehabilitation Project III - </t>
    </r>
    <r>
      <rPr>
        <b/>
        <sz val="9"/>
        <color indexed="8"/>
        <rFont val="Calibri"/>
        <family val="2"/>
      </rPr>
      <t>Restructured part</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</si>
</sst>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s>
  <fonts count="69">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9"/>
      <color indexed="8"/>
      <name val="Calibri"/>
      <family val="2"/>
    </font>
    <font>
      <sz val="10"/>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8"/>
      <name val="Calibri"/>
      <family val="2"/>
    </font>
    <font>
      <b/>
      <sz val="9"/>
      <name val="Calibri"/>
      <family val="2"/>
    </font>
    <font>
      <sz val="8"/>
      <color indexed="62"/>
      <name val="Calibri"/>
      <family val="2"/>
    </font>
    <font>
      <b/>
      <sz val="11"/>
      <name val="Calibri"/>
      <family val="2"/>
    </font>
    <font>
      <b/>
      <sz val="10"/>
      <color indexed="23"/>
      <name val="Sylfaen"/>
      <family val="1"/>
    </font>
    <font>
      <b/>
      <sz val="10"/>
      <color indexed="10"/>
      <name val="Sylfaen"/>
      <family val="1"/>
    </font>
    <font>
      <sz val="9"/>
      <color indexed="56"/>
      <name val="Calibri"/>
      <family val="2"/>
    </font>
    <font>
      <sz val="9"/>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sz val="9"/>
      <color theme="1"/>
      <name val="Calibri"/>
      <family val="2"/>
    </font>
    <font>
      <sz val="8"/>
      <color theme="3" tint="0.39998000860214233"/>
      <name val="Calibri"/>
      <family val="2"/>
    </font>
    <font>
      <b/>
      <sz val="10"/>
      <color rgb="FF66727B"/>
      <name val="Sylfaen"/>
      <family val="1"/>
    </font>
    <font>
      <b/>
      <sz val="10"/>
      <color rgb="FFFF0000"/>
      <name val="Sylfaen"/>
      <family val="1"/>
    </font>
    <font>
      <sz val="9"/>
      <color rgb="FF002060"/>
      <name val="Calibri"/>
      <family val="2"/>
    </font>
    <font>
      <sz val="9"/>
      <color rgb="FF12202A"/>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799847602844"/>
      </left>
      <right style="thin">
        <color theme="3" tint="0.7999799847602844"/>
      </right>
      <top>
        <color indexed="63"/>
      </top>
      <bottom style="thin">
        <color theme="3" tint="0.7999799847602844"/>
      </bottom>
    </border>
    <border>
      <left style="thin">
        <color theme="3" tint="0.7999200224876404"/>
      </left>
      <right style="thin">
        <color theme="3" tint="0.7999200224876404"/>
      </right>
      <top style="thin">
        <color theme="3" tint="0.7999200224876404"/>
      </top>
      <bottom style="thin">
        <color theme="3" tint="0.7999200224876404"/>
      </bottom>
    </border>
    <border>
      <left style="thin">
        <color theme="3" tint="0.7999200224876404"/>
      </left>
      <right style="thin">
        <color theme="3" tint="0.7999200224876404"/>
      </right>
      <top style="thin">
        <color theme="3" tint="0.7999200224876404"/>
      </top>
      <bottom>
        <color indexed="63"/>
      </bottom>
    </border>
    <border>
      <left style="thin">
        <color theme="3" tint="0.7998899817466736"/>
      </left>
      <right style="thin">
        <color theme="3" tint="0.7998899817466736"/>
      </right>
      <top style="thin">
        <color theme="3" tint="0.7998899817466736"/>
      </top>
      <bottom style="thin">
        <color theme="3" tint="0.7998899817466736"/>
      </bottom>
    </border>
    <border>
      <left style="thin">
        <color theme="3" tint="0.7999200224876404"/>
      </left>
      <right style="thin">
        <color theme="3" tint="0.7998899817466736"/>
      </right>
      <top style="thin">
        <color theme="3" tint="0.7998899817466736"/>
      </top>
      <bottom style="thin">
        <color theme="3" tint="0.7998899817466736"/>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0">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61" fillId="33" borderId="0" xfId="0" applyFont="1" applyFill="1" applyAlignment="1">
      <alignment horizontal="center" vertical="center" wrapText="1"/>
    </xf>
    <xf numFmtId="0" fontId="10" fillId="0" borderId="0" xfId="0" applyFont="1" applyAlignment="1">
      <alignment vertical="center"/>
    </xf>
    <xf numFmtId="0" fontId="30" fillId="0" borderId="0" xfId="0" applyFont="1" applyFill="1" applyAlignment="1">
      <alignment vertical="center"/>
    </xf>
    <xf numFmtId="14" fontId="10" fillId="0" borderId="0" xfId="0" applyNumberFormat="1" applyFont="1" applyAlignment="1">
      <alignment vertical="center"/>
    </xf>
    <xf numFmtId="0" fontId="31" fillId="0" borderId="0" xfId="0" applyFont="1" applyAlignment="1">
      <alignment vertical="center"/>
    </xf>
    <xf numFmtId="4" fontId="10"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0" fillId="0" borderId="0" xfId="0" applyFont="1" applyFill="1" applyAlignment="1">
      <alignment vertical="center" wrapText="1"/>
    </xf>
    <xf numFmtId="0" fontId="31" fillId="0" borderId="0" xfId="0" applyFont="1" applyAlignment="1">
      <alignment vertical="center" wrapText="1"/>
    </xf>
    <xf numFmtId="4" fontId="33" fillId="0" borderId="0" xfId="0" applyNumberFormat="1" applyFont="1" applyAlignment="1">
      <alignment vertical="center" wrapText="1"/>
    </xf>
    <xf numFmtId="177" fontId="33" fillId="0" borderId="0" xfId="42" applyFont="1" applyAlignment="1">
      <alignment vertical="center" wrapText="1"/>
    </xf>
    <xf numFmtId="0" fontId="10" fillId="0" borderId="0" xfId="0" applyFont="1" applyAlignment="1">
      <alignment vertical="center" wrapText="1"/>
    </xf>
    <xf numFmtId="0" fontId="62" fillId="0" borderId="0" xfId="0" applyFont="1" applyAlignment="1">
      <alignment vertical="center" wrapText="1"/>
    </xf>
    <xf numFmtId="0" fontId="35" fillId="0" borderId="0" xfId="0" applyFont="1" applyAlignment="1">
      <alignment vertical="center"/>
    </xf>
    <xf numFmtId="0" fontId="35" fillId="0" borderId="0" xfId="0" applyFont="1" applyFill="1" applyAlignment="1">
      <alignment vertical="center"/>
    </xf>
    <xf numFmtId="0" fontId="63" fillId="0" borderId="0" xfId="0" applyFont="1" applyFill="1" applyAlignment="1">
      <alignment vertical="center"/>
    </xf>
    <xf numFmtId="0" fontId="32" fillId="0" borderId="0" xfId="0" applyFont="1" applyAlignment="1">
      <alignment vertical="center" wrapText="1"/>
    </xf>
    <xf numFmtId="0" fontId="36" fillId="0" borderId="0" xfId="0" applyFont="1" applyAlignment="1">
      <alignment horizontal="center" vertical="center" wrapText="1"/>
    </xf>
    <xf numFmtId="4" fontId="32" fillId="0" borderId="0" xfId="0" applyNumberFormat="1" applyFont="1" applyAlignment="1">
      <alignment horizontal="right" vertical="center"/>
    </xf>
    <xf numFmtId="0" fontId="37" fillId="0" borderId="0" xfId="0" applyFont="1" applyFill="1" applyBorder="1" applyAlignment="1">
      <alignment vertical="top"/>
    </xf>
    <xf numFmtId="177" fontId="32" fillId="0" borderId="0" xfId="42" applyFont="1" applyAlignment="1">
      <alignment vertical="center"/>
    </xf>
    <xf numFmtId="0" fontId="64" fillId="0" borderId="0" xfId="0" applyFont="1" applyAlignment="1">
      <alignment horizontal="center" vertical="center" wrapText="1"/>
    </xf>
    <xf numFmtId="0" fontId="32" fillId="0" borderId="0" xfId="0" applyFont="1" applyAlignment="1">
      <alignment vertical="center" wrapText="1"/>
    </xf>
    <xf numFmtId="14" fontId="10" fillId="0" borderId="0" xfId="0" applyNumberFormat="1" applyFont="1" applyAlignment="1">
      <alignment vertical="center" wrapText="1"/>
    </xf>
    <xf numFmtId="14" fontId="30" fillId="0" borderId="0" xfId="0" applyNumberFormat="1" applyFont="1" applyAlignment="1">
      <alignment horizontal="center" vertical="center"/>
    </xf>
    <xf numFmtId="0" fontId="35" fillId="0" borderId="0" xfId="0" applyFont="1" applyAlignment="1">
      <alignment vertical="center" wrapText="1"/>
    </xf>
    <xf numFmtId="195" fontId="30" fillId="0" borderId="0" xfId="0" applyNumberFormat="1" applyFont="1" applyFill="1" applyBorder="1" applyAlignment="1">
      <alignment horizontal="left" vertical="center"/>
    </xf>
    <xf numFmtId="4" fontId="62" fillId="0" borderId="0" xfId="0" applyNumberFormat="1" applyFont="1" applyAlignment="1">
      <alignment vertical="center" wrapText="1"/>
    </xf>
    <xf numFmtId="0" fontId="30" fillId="0" borderId="0" xfId="0" applyFont="1" applyAlignment="1">
      <alignment horizontal="center" vertical="center" wrapText="1"/>
    </xf>
    <xf numFmtId="195" fontId="30" fillId="0" borderId="10" xfId="0" applyNumberFormat="1" applyFont="1" applyFill="1" applyBorder="1" applyAlignment="1">
      <alignment horizontal="left" vertical="center"/>
    </xf>
    <xf numFmtId="0" fontId="39" fillId="0" borderId="0" xfId="0" applyFont="1" applyAlignment="1">
      <alignment vertical="center" wrapText="1"/>
    </xf>
    <xf numFmtId="218" fontId="65" fillId="0" borderId="0" xfId="0" applyNumberFormat="1" applyFont="1" applyFill="1" applyAlignment="1">
      <alignment/>
    </xf>
    <xf numFmtId="0" fontId="0" fillId="0" borderId="0" xfId="0" applyFill="1" applyAlignment="1">
      <alignment/>
    </xf>
    <xf numFmtId="196" fontId="65" fillId="0" borderId="0" xfId="0" applyNumberFormat="1" applyFont="1" applyFill="1" applyAlignment="1">
      <alignment/>
    </xf>
    <xf numFmtId="0" fontId="11" fillId="0" borderId="0" xfId="0" applyFont="1" applyFill="1" applyAlignment="1">
      <alignment/>
    </xf>
    <xf numFmtId="222" fontId="65" fillId="0" borderId="0" xfId="42" applyNumberFormat="1" applyFont="1" applyFill="1" applyAlignment="1">
      <alignment/>
    </xf>
    <xf numFmtId="198" fontId="65" fillId="0" borderId="0" xfId="42" applyNumberFormat="1" applyFont="1" applyFill="1" applyAlignment="1">
      <alignment/>
    </xf>
    <xf numFmtId="177" fontId="65" fillId="0" borderId="0" xfId="42" applyNumberFormat="1" applyFont="1" applyFill="1" applyAlignment="1">
      <alignment/>
    </xf>
    <xf numFmtId="198" fontId="66" fillId="0" borderId="0" xfId="42" applyNumberFormat="1" applyFont="1" applyFill="1" applyAlignment="1">
      <alignment/>
    </xf>
    <xf numFmtId="203" fontId="65" fillId="0" borderId="0" xfId="42" applyNumberFormat="1" applyFont="1" applyFill="1" applyAlignment="1">
      <alignment/>
    </xf>
    <xf numFmtId="3" fontId="10" fillId="0" borderId="11" xfId="0" applyNumberFormat="1" applyFont="1" applyFill="1" applyBorder="1" applyAlignment="1">
      <alignment horizontal="center" vertical="center" wrapText="1"/>
    </xf>
    <xf numFmtId="3" fontId="10" fillId="0" borderId="11" xfId="0" applyNumberFormat="1" applyFont="1" applyFill="1" applyBorder="1" applyAlignment="1">
      <alignment vertical="center" wrapText="1"/>
    </xf>
    <xf numFmtId="14" fontId="10" fillId="0" borderId="11" xfId="0" applyNumberFormat="1" applyFont="1" applyFill="1" applyBorder="1" applyAlignment="1">
      <alignment horizontal="center" vertical="center" wrapText="1"/>
    </xf>
    <xf numFmtId="14" fontId="10" fillId="10" borderId="11" xfId="0" applyNumberFormat="1" applyFont="1" applyFill="1" applyBorder="1" applyAlignment="1">
      <alignment horizontal="center" vertical="center" wrapText="1"/>
    </xf>
    <xf numFmtId="0" fontId="35" fillId="0" borderId="11" xfId="0" applyFont="1" applyBorder="1" applyAlignment="1">
      <alignment vertical="center" wrapText="1"/>
    </xf>
    <xf numFmtId="195" fontId="30" fillId="0" borderId="11" xfId="0" applyNumberFormat="1" applyFont="1" applyFill="1" applyBorder="1" applyAlignment="1">
      <alignment horizontal="left" vertical="center"/>
    </xf>
    <xf numFmtId="0" fontId="30" fillId="0" borderId="11" xfId="0" applyFont="1" applyBorder="1" applyAlignment="1">
      <alignment vertical="center" wrapText="1"/>
    </xf>
    <xf numFmtId="3" fontId="30" fillId="0" borderId="11" xfId="0" applyNumberFormat="1" applyFont="1" applyFill="1" applyBorder="1" applyAlignment="1">
      <alignment vertical="center" wrapText="1"/>
    </xf>
    <xf numFmtId="3" fontId="67" fillId="0" borderId="11" xfId="0" applyNumberFormat="1" applyFont="1" applyFill="1" applyBorder="1" applyAlignment="1">
      <alignment vertical="center" wrapText="1"/>
    </xf>
    <xf numFmtId="0" fontId="68" fillId="0" borderId="11" xfId="0" applyFont="1" applyFill="1" applyBorder="1" applyAlignment="1">
      <alignment vertical="center" wrapText="1"/>
    </xf>
    <xf numFmtId="0" fontId="35" fillId="0" borderId="11" xfId="0" applyFont="1" applyFill="1" applyBorder="1" applyAlignment="1">
      <alignment vertical="center" wrapText="1"/>
    </xf>
    <xf numFmtId="0" fontId="35" fillId="0" borderId="11" xfId="0" applyFont="1" applyFill="1" applyBorder="1" applyAlignment="1">
      <alignment vertical="center"/>
    </xf>
    <xf numFmtId="0" fontId="63" fillId="0" borderId="11" xfId="0" applyFont="1" applyFill="1" applyBorder="1" applyAlignment="1">
      <alignment vertical="center" wrapText="1"/>
    </xf>
    <xf numFmtId="195" fontId="63" fillId="0" borderId="11" xfId="0" applyNumberFormat="1" applyFont="1" applyFill="1" applyBorder="1" applyAlignment="1">
      <alignment horizontal="left" vertical="center"/>
    </xf>
    <xf numFmtId="0" fontId="30" fillId="0" borderId="11" xfId="0" applyFont="1" applyFill="1" applyBorder="1" applyAlignment="1">
      <alignment vertical="center" wrapText="1"/>
    </xf>
    <xf numFmtId="0" fontId="30" fillId="0" borderId="0" xfId="0" applyFont="1" applyAlignment="1">
      <alignment vertical="center"/>
    </xf>
    <xf numFmtId="0" fontId="30" fillId="0" borderId="0" xfId="0" applyFont="1" applyAlignment="1">
      <alignment vertical="center" wrapText="1"/>
    </xf>
    <xf numFmtId="179" fontId="35" fillId="0" borderId="11" xfId="0" applyNumberFormat="1" applyFont="1" applyBorder="1" applyAlignment="1">
      <alignment horizontal="right" vertical="center"/>
    </xf>
    <xf numFmtId="179" fontId="35" fillId="0" borderId="11" xfId="0" applyNumberFormat="1" applyFont="1" applyFill="1" applyBorder="1" applyAlignment="1">
      <alignment horizontal="right" vertical="center"/>
    </xf>
    <xf numFmtId="179" fontId="30" fillId="0" borderId="11" xfId="0" applyNumberFormat="1" applyFont="1" applyFill="1" applyBorder="1" applyAlignment="1">
      <alignment horizontal="right" vertical="center"/>
    </xf>
    <xf numFmtId="179" fontId="30" fillId="0" borderId="0" xfId="0" applyNumberFormat="1" applyFont="1" applyAlignment="1">
      <alignment horizontal="right" vertical="center"/>
    </xf>
    <xf numFmtId="0" fontId="62" fillId="0" borderId="0" xfId="0" applyFont="1" applyFill="1" applyAlignment="1">
      <alignment vertical="center" wrapText="1"/>
    </xf>
    <xf numFmtId="4" fontId="35" fillId="0" borderId="11" xfId="0" applyNumberFormat="1" applyFont="1" applyFill="1" applyBorder="1" applyAlignment="1">
      <alignment horizontal="left" vertical="center"/>
    </xf>
    <xf numFmtId="14" fontId="35" fillId="0" borderId="11" xfId="0" applyNumberFormat="1" applyFont="1" applyFill="1" applyBorder="1" applyAlignment="1">
      <alignment horizontal="left" vertical="center" wrapText="1"/>
    </xf>
    <xf numFmtId="0" fontId="35" fillId="0" borderId="11" xfId="57" applyFont="1" applyFill="1" applyBorder="1" applyAlignment="1">
      <alignment vertical="center" wrapText="1"/>
      <protection/>
    </xf>
    <xf numFmtId="14" fontId="63" fillId="0" borderId="11" xfId="0" applyNumberFormat="1" applyFont="1" applyFill="1" applyBorder="1" applyAlignment="1">
      <alignment horizontal="left" vertical="center" wrapText="1"/>
    </xf>
    <xf numFmtId="14" fontId="30" fillId="0" borderId="11" xfId="0" applyNumberFormat="1" applyFont="1" applyFill="1" applyBorder="1" applyAlignment="1">
      <alignment horizontal="left" vertical="center" wrapText="1"/>
    </xf>
    <xf numFmtId="0" fontId="30" fillId="0" borderId="11" xfId="0" applyFont="1" applyFill="1" applyBorder="1" applyAlignment="1">
      <alignment vertical="center"/>
    </xf>
    <xf numFmtId="179" fontId="30" fillId="0" borderId="12" xfId="0" applyNumberFormat="1" applyFont="1" applyFill="1" applyBorder="1" applyAlignment="1">
      <alignment horizontal="right" vertical="center"/>
    </xf>
    <xf numFmtId="179" fontId="30" fillId="0" borderId="0" xfId="0" applyNumberFormat="1" applyFont="1" applyBorder="1" applyAlignment="1">
      <alignment horizontal="right" vertical="center"/>
    </xf>
    <xf numFmtId="179" fontId="10" fillId="0" borderId="0" xfId="42" applyNumberFormat="1" applyFont="1" applyBorder="1" applyAlignment="1">
      <alignment horizontal="right" vertical="center"/>
    </xf>
    <xf numFmtId="4" fontId="32" fillId="0" borderId="0" xfId="0" applyNumberFormat="1" applyFont="1" applyBorder="1" applyAlignment="1">
      <alignment horizontal="right" vertical="center"/>
    </xf>
    <xf numFmtId="177" fontId="32" fillId="0" borderId="0" xfId="42" applyFont="1" applyBorder="1" applyAlignment="1">
      <alignment vertical="center"/>
    </xf>
    <xf numFmtId="179" fontId="30" fillId="0" borderId="13" xfId="0" applyNumberFormat="1" applyFont="1" applyFill="1" applyBorder="1" applyAlignment="1">
      <alignment horizontal="right" vertical="center"/>
    </xf>
    <xf numFmtId="4" fontId="35" fillId="0" borderId="11" xfId="0" applyNumberFormat="1" applyFont="1" applyBorder="1" applyAlignment="1">
      <alignment horizontal="right" vertical="center"/>
    </xf>
    <xf numFmtId="0" fontId="35" fillId="0" borderId="11" xfId="0" applyFont="1" applyBorder="1" applyAlignment="1">
      <alignment horizontal="center" vertical="center" wrapText="1"/>
    </xf>
    <xf numFmtId="4" fontId="35" fillId="0" borderId="11" xfId="0" applyNumberFormat="1" applyFont="1" applyFill="1" applyBorder="1" applyAlignment="1">
      <alignment horizontal="right" vertical="center"/>
    </xf>
    <xf numFmtId="0" fontId="35" fillId="0" borderId="11" xfId="0" applyFont="1" applyFill="1" applyBorder="1" applyAlignment="1">
      <alignment horizontal="center" vertical="center" wrapText="1"/>
    </xf>
    <xf numFmtId="179" fontId="35" fillId="0" borderId="12" xfId="0" applyNumberFormat="1" applyFont="1" applyFill="1" applyBorder="1" applyAlignment="1">
      <alignment horizontal="right" vertical="center"/>
    </xf>
    <xf numFmtId="179" fontId="35" fillId="0" borderId="14" xfId="0" applyNumberFormat="1" applyFont="1" applyFill="1" applyBorder="1" applyAlignment="1">
      <alignment horizontal="right" vertical="center"/>
    </xf>
    <xf numFmtId="179" fontId="35" fillId="0" borderId="13" xfId="0" applyNumberFormat="1" applyFont="1" applyFill="1" applyBorder="1" applyAlignment="1">
      <alignment horizontal="right" vertical="center"/>
    </xf>
    <xf numFmtId="0" fontId="30" fillId="0" borderId="0" xfId="0" applyFont="1" applyFill="1" applyBorder="1" applyAlignment="1">
      <alignment horizontal="left" vertical="top" wrapText="1"/>
    </xf>
    <xf numFmtId="0" fontId="30" fillId="0" borderId="15" xfId="0" applyFont="1" applyFill="1" applyBorder="1" applyAlignment="1">
      <alignment horizontal="left" vertical="top" wrapText="1"/>
    </xf>
    <xf numFmtId="0" fontId="27"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T95"/>
  <sheetViews>
    <sheetView tabSelected="1" zoomScalePageLayoutView="0" workbookViewId="0" topLeftCell="A81">
      <selection activeCell="R85" sqref="R8:R85"/>
    </sheetView>
  </sheetViews>
  <sheetFormatPr defaultColWidth="8.8984375" defaultRowHeight="14.25"/>
  <cols>
    <col min="1" max="1" width="3.3984375" style="31" customWidth="1"/>
    <col min="2" max="2" width="25.69921875" style="27" customWidth="1"/>
    <col min="3" max="3" width="26.19921875" style="42" customWidth="1"/>
    <col min="4" max="4" width="14.8984375" style="48" hidden="1" customWidth="1"/>
    <col min="5" max="5" width="7.69921875" style="42" customWidth="1"/>
    <col min="6" max="6" width="10.19921875" style="50" customWidth="1"/>
    <col min="7" max="7" width="4.69921875" style="50" hidden="1" customWidth="1"/>
    <col min="8" max="8" width="5.5" style="43" customWidth="1"/>
    <col min="9" max="9" width="15.59765625" style="44" hidden="1" customWidth="1"/>
    <col min="10" max="10" width="13.5" style="44" customWidth="1"/>
    <col min="11" max="11" width="12.69921875" style="44" customWidth="1"/>
    <col min="12" max="12" width="10.5" style="44" customWidth="1"/>
    <col min="13" max="13" width="13" style="44" customWidth="1"/>
    <col min="14" max="14" width="12.59765625" style="44" customWidth="1"/>
    <col min="15" max="15" width="7.59765625" style="44" customWidth="1"/>
    <col min="16" max="16" width="8.09765625" style="44" hidden="1" customWidth="1"/>
    <col min="17" max="17" width="11.3984375" style="44" customWidth="1"/>
    <col min="18" max="18" width="14.19921875" style="46" customWidth="1"/>
    <col min="19" max="19" width="16.8984375" style="31" customWidth="1"/>
    <col min="20" max="16384" width="8.8984375" style="31" customWidth="1"/>
  </cols>
  <sheetData>
    <row r="1" spans="2:18" s="26" customFormat="1" ht="12">
      <c r="B1" s="27"/>
      <c r="F1" s="28"/>
      <c r="G1" s="28"/>
      <c r="H1" s="29"/>
      <c r="I1" s="30"/>
      <c r="J1" s="30"/>
      <c r="K1" s="30"/>
      <c r="L1" s="30"/>
      <c r="M1" s="30"/>
      <c r="N1" s="30"/>
      <c r="O1" s="30"/>
      <c r="P1" s="30"/>
      <c r="R1" s="30"/>
    </row>
    <row r="2" spans="2:18" s="26" customFormat="1" ht="10.5" customHeight="1">
      <c r="B2" s="27"/>
      <c r="F2" s="28"/>
      <c r="G2" s="28"/>
      <c r="H2" s="29"/>
      <c r="I2" s="30"/>
      <c r="J2" s="30"/>
      <c r="K2" s="30"/>
      <c r="L2" s="30"/>
      <c r="M2" s="30"/>
      <c r="N2" s="30"/>
      <c r="O2" s="30"/>
      <c r="P2" s="30"/>
      <c r="R2" s="30"/>
    </row>
    <row r="3" spans="2:18" s="26" customFormat="1" ht="12">
      <c r="B3" s="27"/>
      <c r="F3" s="28"/>
      <c r="G3" s="28"/>
      <c r="H3" s="29"/>
      <c r="I3" s="30"/>
      <c r="J3" s="30"/>
      <c r="K3" s="30"/>
      <c r="L3" s="30"/>
      <c r="M3" s="30"/>
      <c r="N3" s="30"/>
      <c r="O3" s="30"/>
      <c r="P3" s="30"/>
      <c r="Q3" s="30"/>
      <c r="R3" s="30"/>
    </row>
    <row r="4" spans="2:18" ht="22.5" customHeight="1">
      <c r="B4" s="109" t="s">
        <v>188</v>
      </c>
      <c r="C4" s="109"/>
      <c r="D4" s="109"/>
      <c r="E4" s="109"/>
      <c r="F4" s="109"/>
      <c r="G4" s="109"/>
      <c r="H4" s="109"/>
      <c r="I4" s="109"/>
      <c r="J4" s="109"/>
      <c r="K4" s="109"/>
      <c r="L4" s="109"/>
      <c r="M4" s="109"/>
      <c r="N4" s="109"/>
      <c r="O4" s="109"/>
      <c r="P4" s="109"/>
      <c r="Q4" s="109"/>
      <c r="R4" s="109"/>
    </row>
    <row r="5" spans="2:18" ht="15.75" customHeight="1">
      <c r="B5" s="56"/>
      <c r="C5" s="56"/>
      <c r="D5" s="56"/>
      <c r="E5" s="56"/>
      <c r="F5" s="56"/>
      <c r="G5" s="56"/>
      <c r="H5" s="56"/>
      <c r="I5" s="56"/>
      <c r="J5" s="56"/>
      <c r="K5" s="56"/>
      <c r="L5" s="56"/>
      <c r="M5" s="56"/>
      <c r="N5" s="56"/>
      <c r="O5" s="56"/>
      <c r="P5" s="56"/>
      <c r="Q5" s="56"/>
      <c r="R5" s="56"/>
    </row>
    <row r="6" spans="2:18" s="32" customFormat="1" ht="12.75">
      <c r="B6" s="33"/>
      <c r="C6" s="34"/>
      <c r="F6" s="49"/>
      <c r="G6" s="49"/>
      <c r="H6" s="34"/>
      <c r="I6" s="35"/>
      <c r="J6" s="35"/>
      <c r="K6" s="35"/>
      <c r="L6" s="35"/>
      <c r="M6" s="35"/>
      <c r="N6" s="35"/>
      <c r="O6" s="35"/>
      <c r="P6" s="35"/>
      <c r="Q6" s="35"/>
      <c r="R6" s="36"/>
    </row>
    <row r="7" spans="2:18" s="37" customFormat="1" ht="68.25" customHeight="1">
      <c r="B7" s="66" t="s">
        <v>89</v>
      </c>
      <c r="C7" s="66" t="s">
        <v>99</v>
      </c>
      <c r="D7" s="67"/>
      <c r="E7" s="66" t="s">
        <v>82</v>
      </c>
      <c r="F7" s="68" t="s">
        <v>100</v>
      </c>
      <c r="G7" s="69" t="s">
        <v>168</v>
      </c>
      <c r="H7" s="66" t="s">
        <v>83</v>
      </c>
      <c r="I7" s="66" t="s">
        <v>174</v>
      </c>
      <c r="J7" s="66" t="s">
        <v>84</v>
      </c>
      <c r="K7" s="66" t="s">
        <v>85</v>
      </c>
      <c r="L7" s="66" t="s">
        <v>167</v>
      </c>
      <c r="M7" s="66" t="s">
        <v>113</v>
      </c>
      <c r="N7" s="66" t="s">
        <v>104</v>
      </c>
      <c r="O7" s="66" t="s">
        <v>107</v>
      </c>
      <c r="P7" s="66" t="s">
        <v>108</v>
      </c>
      <c r="Q7" s="66" t="s">
        <v>105</v>
      </c>
      <c r="R7" s="66" t="s">
        <v>106</v>
      </c>
    </row>
    <row r="8" spans="1:19" s="39" customFormat="1" ht="28.5" customHeight="1">
      <c r="A8" s="39">
        <v>1</v>
      </c>
      <c r="B8" s="70" t="s">
        <v>79</v>
      </c>
      <c r="C8" s="70" t="s">
        <v>80</v>
      </c>
      <c r="D8" s="70" t="s">
        <v>15</v>
      </c>
      <c r="E8" s="70" t="s">
        <v>27</v>
      </c>
      <c r="F8" s="71">
        <v>36406</v>
      </c>
      <c r="G8" s="100">
        <v>2.5</v>
      </c>
      <c r="H8" s="101" t="s">
        <v>1</v>
      </c>
      <c r="I8" s="83">
        <v>1810352.88</v>
      </c>
      <c r="J8" s="83">
        <v>1810352.88</v>
      </c>
      <c r="K8" s="83">
        <v>1810352.88</v>
      </c>
      <c r="L8" s="83"/>
      <c r="M8" s="83">
        <v>1493428.72</v>
      </c>
      <c r="N8" s="83">
        <v>738502.7</v>
      </c>
      <c r="O8" s="83"/>
      <c r="P8" s="83"/>
      <c r="Q8" s="83">
        <v>316924.16</v>
      </c>
      <c r="R8" s="83">
        <v>906117.865856</v>
      </c>
      <c r="S8" s="53"/>
    </row>
    <row r="9" spans="1:19" s="39" customFormat="1" ht="37.5" customHeight="1">
      <c r="A9" s="39">
        <f>A8+1</f>
        <v>2</v>
      </c>
      <c r="B9" s="70" t="s">
        <v>75</v>
      </c>
      <c r="C9" s="70" t="s">
        <v>78</v>
      </c>
      <c r="D9" s="70" t="s">
        <v>20</v>
      </c>
      <c r="E9" s="70" t="s">
        <v>27</v>
      </c>
      <c r="F9" s="71">
        <v>37956</v>
      </c>
      <c r="G9" s="102">
        <v>0.75</v>
      </c>
      <c r="H9" s="103" t="s">
        <v>1</v>
      </c>
      <c r="I9" s="84">
        <v>190024.79</v>
      </c>
      <c r="J9" s="84">
        <v>190024.79</v>
      </c>
      <c r="K9" s="84">
        <v>190024.79</v>
      </c>
      <c r="L9" s="84"/>
      <c r="M9" s="84">
        <f>105915.088-0.02</f>
        <v>105915.068</v>
      </c>
      <c r="N9" s="84">
        <f>27074.069+0.02</f>
        <v>27074.089</v>
      </c>
      <c r="O9" s="84">
        <v>13.51</v>
      </c>
      <c r="P9" s="84"/>
      <c r="Q9" s="84">
        <v>84109.702</v>
      </c>
      <c r="R9" s="84">
        <v>240478.04898820003</v>
      </c>
      <c r="S9" s="87"/>
    </row>
    <row r="10" spans="1:19" s="39" customFormat="1" ht="37.5" customHeight="1">
      <c r="A10" s="39">
        <f aca="true" t="shared" si="0" ref="A10:A27">A9+1</f>
        <v>3</v>
      </c>
      <c r="B10" s="70" t="s">
        <v>67</v>
      </c>
      <c r="C10" s="70" t="s">
        <v>176</v>
      </c>
      <c r="D10" s="70" t="s">
        <v>22</v>
      </c>
      <c r="E10" s="70" t="s">
        <v>27</v>
      </c>
      <c r="F10" s="71">
        <v>38901</v>
      </c>
      <c r="G10" s="102">
        <v>1</v>
      </c>
      <c r="H10" s="103" t="s">
        <v>1</v>
      </c>
      <c r="I10" s="84">
        <v>8313250.19</v>
      </c>
      <c r="J10" s="84">
        <v>8313250.19</v>
      </c>
      <c r="K10" s="84">
        <v>8313250.19</v>
      </c>
      <c r="L10" s="84">
        <v>736136.24</v>
      </c>
      <c r="M10" s="84">
        <v>3995375.2</v>
      </c>
      <c r="N10" s="84">
        <v>959168.98</v>
      </c>
      <c r="O10" s="84"/>
      <c r="P10" s="84"/>
      <c r="Q10" s="84">
        <v>3581738.75</v>
      </c>
      <c r="R10" s="84">
        <v>10240549.260125</v>
      </c>
      <c r="S10" s="87"/>
    </row>
    <row r="11" spans="1:19" ht="37.5" customHeight="1">
      <c r="A11" s="39">
        <f t="shared" si="0"/>
        <v>4</v>
      </c>
      <c r="B11" s="70" t="s">
        <v>67</v>
      </c>
      <c r="C11" s="70" t="s">
        <v>177</v>
      </c>
      <c r="D11" s="70" t="s">
        <v>16</v>
      </c>
      <c r="E11" s="70" t="s">
        <v>27</v>
      </c>
      <c r="F11" s="71">
        <v>38943</v>
      </c>
      <c r="G11" s="100">
        <v>1.5</v>
      </c>
      <c r="H11" s="101" t="s">
        <v>1</v>
      </c>
      <c r="I11" s="83">
        <v>10000000</v>
      </c>
      <c r="J11" s="83">
        <v>10000000</v>
      </c>
      <c r="K11" s="83">
        <v>10000000</v>
      </c>
      <c r="L11" s="83">
        <v>461109.68</v>
      </c>
      <c r="M11" s="83">
        <v>8063637.11</v>
      </c>
      <c r="N11" s="83">
        <v>1411627.205</v>
      </c>
      <c r="O11" s="83"/>
      <c r="P11" s="83"/>
      <c r="Q11" s="83">
        <v>1475253.21</v>
      </c>
      <c r="R11" s="83">
        <v>4217896.452711</v>
      </c>
      <c r="S11" s="38"/>
    </row>
    <row r="12" spans="1:19" s="39" customFormat="1" ht="33.75" customHeight="1">
      <c r="A12" s="39">
        <f t="shared" si="0"/>
        <v>5</v>
      </c>
      <c r="B12" s="72" t="s">
        <v>53</v>
      </c>
      <c r="C12" s="70" t="s">
        <v>76</v>
      </c>
      <c r="D12" s="70" t="s">
        <v>17</v>
      </c>
      <c r="E12" s="70" t="s">
        <v>27</v>
      </c>
      <c r="F12" s="71">
        <v>39150</v>
      </c>
      <c r="G12" s="100">
        <v>0.75</v>
      </c>
      <c r="H12" s="101" t="s">
        <v>1</v>
      </c>
      <c r="I12" s="83">
        <v>17079043.17</v>
      </c>
      <c r="J12" s="83">
        <v>17079043.17</v>
      </c>
      <c r="K12" s="83">
        <v>17079043.17</v>
      </c>
      <c r="L12" s="83">
        <v>852000</v>
      </c>
      <c r="M12" s="83">
        <v>2840000</v>
      </c>
      <c r="N12" s="83">
        <v>1617797.422</v>
      </c>
      <c r="O12" s="83"/>
      <c r="P12" s="83"/>
      <c r="Q12" s="83">
        <v>13387043.17</v>
      </c>
      <c r="R12" s="83">
        <v>38274895.127347</v>
      </c>
      <c r="S12" s="38"/>
    </row>
    <row r="13" spans="1:19" s="39" customFormat="1" ht="48" customHeight="1">
      <c r="A13" s="40">
        <f t="shared" si="0"/>
        <v>6</v>
      </c>
      <c r="B13" s="80" t="s">
        <v>53</v>
      </c>
      <c r="C13" s="76" t="s">
        <v>189</v>
      </c>
      <c r="D13" s="76" t="s">
        <v>154</v>
      </c>
      <c r="E13" s="76" t="s">
        <v>27</v>
      </c>
      <c r="F13" s="71">
        <v>44026</v>
      </c>
      <c r="G13" s="102">
        <v>0.75</v>
      </c>
      <c r="H13" s="103" t="s">
        <v>1</v>
      </c>
      <c r="I13" s="84">
        <v>852000</v>
      </c>
      <c r="J13" s="83">
        <v>852000</v>
      </c>
      <c r="K13" s="83">
        <v>852000</v>
      </c>
      <c r="L13" s="83"/>
      <c r="M13" s="83"/>
      <c r="N13" s="83">
        <v>9585</v>
      </c>
      <c r="O13" s="83"/>
      <c r="P13" s="83"/>
      <c r="Q13" s="83">
        <v>852000</v>
      </c>
      <c r="R13" s="83">
        <v>2435953.2</v>
      </c>
      <c r="S13" s="38"/>
    </row>
    <row r="14" spans="1:19" ht="36" customHeight="1">
      <c r="A14" s="39">
        <f>A13+1</f>
        <v>7</v>
      </c>
      <c r="B14" s="73" t="s">
        <v>81</v>
      </c>
      <c r="C14" s="70" t="s">
        <v>73</v>
      </c>
      <c r="D14" s="70" t="s">
        <v>14</v>
      </c>
      <c r="E14" s="70" t="s">
        <v>29</v>
      </c>
      <c r="F14" s="71">
        <v>39799</v>
      </c>
      <c r="G14" s="100">
        <v>2.3</v>
      </c>
      <c r="H14" s="101" t="s">
        <v>3</v>
      </c>
      <c r="I14" s="83">
        <v>2954862209</v>
      </c>
      <c r="J14" s="83">
        <v>2954862209</v>
      </c>
      <c r="K14" s="83">
        <v>2954862209</v>
      </c>
      <c r="L14" s="83"/>
      <c r="M14" s="83">
        <v>2764472729.19</v>
      </c>
      <c r="N14" s="83">
        <v>543092577.216</v>
      </c>
      <c r="O14" s="83"/>
      <c r="P14" s="83"/>
      <c r="Q14" s="83">
        <v>190389479.81</v>
      </c>
      <c r="R14" s="83">
        <v>3455188.2795918803</v>
      </c>
      <c r="S14" s="38"/>
    </row>
    <row r="15" spans="1:19" ht="36" customHeight="1">
      <c r="A15" s="39">
        <f t="shared" si="0"/>
        <v>8</v>
      </c>
      <c r="B15" s="73" t="s">
        <v>77</v>
      </c>
      <c r="C15" s="70" t="s">
        <v>45</v>
      </c>
      <c r="D15" s="70" t="s">
        <v>13</v>
      </c>
      <c r="E15" s="70" t="s">
        <v>28</v>
      </c>
      <c r="F15" s="71">
        <v>39843</v>
      </c>
      <c r="G15" s="100">
        <v>1.1</v>
      </c>
      <c r="H15" s="101" t="s">
        <v>1</v>
      </c>
      <c r="I15" s="83">
        <v>4690000</v>
      </c>
      <c r="J15" s="83">
        <v>4690000</v>
      </c>
      <c r="K15" s="83">
        <v>4690000</v>
      </c>
      <c r="L15" s="83"/>
      <c r="M15" s="83">
        <v>3102035</v>
      </c>
      <c r="N15" s="83">
        <v>597337.49</v>
      </c>
      <c r="O15" s="83"/>
      <c r="P15" s="83"/>
      <c r="Q15" s="83">
        <v>1587965</v>
      </c>
      <c r="R15" s="83">
        <v>4540150.731500001</v>
      </c>
      <c r="S15" s="38"/>
    </row>
    <row r="16" spans="1:19" s="39" customFormat="1" ht="48.75" customHeight="1">
      <c r="A16" s="39">
        <f t="shared" si="0"/>
        <v>9</v>
      </c>
      <c r="B16" s="72" t="s">
        <v>68</v>
      </c>
      <c r="C16" s="70" t="s">
        <v>97</v>
      </c>
      <c r="D16" s="70" t="s">
        <v>21</v>
      </c>
      <c r="E16" s="70" t="s">
        <v>27</v>
      </c>
      <c r="F16" s="71">
        <v>39909</v>
      </c>
      <c r="G16" s="100">
        <v>2</v>
      </c>
      <c r="H16" s="101" t="s">
        <v>1</v>
      </c>
      <c r="I16" s="83">
        <v>10000000</v>
      </c>
      <c r="J16" s="83">
        <v>6700000</v>
      </c>
      <c r="K16" s="83">
        <v>6700000</v>
      </c>
      <c r="L16" s="83"/>
      <c r="M16" s="83">
        <v>4242700</v>
      </c>
      <c r="N16" s="83">
        <v>1242759.158</v>
      </c>
      <c r="O16" s="83"/>
      <c r="P16" s="83"/>
      <c r="Q16" s="83">
        <v>2457300</v>
      </c>
      <c r="R16" s="83">
        <v>7025666.430000001</v>
      </c>
      <c r="S16" s="38"/>
    </row>
    <row r="17" spans="1:19" s="39" customFormat="1" ht="35.25" customHeight="1">
      <c r="A17" s="40">
        <f>A16+1</f>
        <v>10</v>
      </c>
      <c r="B17" s="80" t="s">
        <v>53</v>
      </c>
      <c r="C17" s="76" t="s">
        <v>98</v>
      </c>
      <c r="D17" s="76" t="s">
        <v>36</v>
      </c>
      <c r="E17" s="76" t="s">
        <v>27</v>
      </c>
      <c r="F17" s="71">
        <v>39909</v>
      </c>
      <c r="G17" s="102">
        <v>2</v>
      </c>
      <c r="H17" s="103" t="s">
        <v>1</v>
      </c>
      <c r="I17" s="84">
        <v>38300000</v>
      </c>
      <c r="J17" s="84">
        <v>38299257.82</v>
      </c>
      <c r="K17" s="84">
        <v>38299257.82</v>
      </c>
      <c r="L17" s="84">
        <v>5106800</v>
      </c>
      <c r="M17" s="84">
        <v>19150500</v>
      </c>
      <c r="N17" s="84">
        <v>6727021.028</v>
      </c>
      <c r="O17" s="84"/>
      <c r="P17" s="84"/>
      <c r="Q17" s="84">
        <v>14041957.82</v>
      </c>
      <c r="R17" s="84">
        <v>40147361.603162006</v>
      </c>
      <c r="S17" s="38"/>
    </row>
    <row r="18" spans="1:19" s="39" customFormat="1" ht="49.5" customHeight="1">
      <c r="A18" s="40">
        <f>A17+1</f>
        <v>11</v>
      </c>
      <c r="B18" s="80" t="s">
        <v>53</v>
      </c>
      <c r="C18" s="76" t="s">
        <v>190</v>
      </c>
      <c r="D18" s="76" t="s">
        <v>155</v>
      </c>
      <c r="E18" s="76" t="s">
        <v>27</v>
      </c>
      <c r="F18" s="71">
        <v>44026</v>
      </c>
      <c r="G18" s="102">
        <v>2</v>
      </c>
      <c r="H18" s="103" t="s">
        <v>1</v>
      </c>
      <c r="I18" s="84">
        <v>5106800</v>
      </c>
      <c r="J18" s="84">
        <v>5106800</v>
      </c>
      <c r="K18" s="84">
        <v>5106800</v>
      </c>
      <c r="L18" s="84">
        <v>1276700</v>
      </c>
      <c r="M18" s="84"/>
      <c r="N18" s="84">
        <v>140437</v>
      </c>
      <c r="O18" s="84"/>
      <c r="P18" s="84"/>
      <c r="Q18" s="84">
        <v>3830100</v>
      </c>
      <c r="R18" s="84">
        <v>10950638.91</v>
      </c>
      <c r="S18" s="38"/>
    </row>
    <row r="19" spans="1:19" s="39" customFormat="1" ht="48.75" customHeight="1">
      <c r="A19" s="40">
        <f>A18+1</f>
        <v>12</v>
      </c>
      <c r="B19" s="80" t="s">
        <v>53</v>
      </c>
      <c r="C19" s="76" t="s">
        <v>191</v>
      </c>
      <c r="D19" s="76" t="s">
        <v>169</v>
      </c>
      <c r="E19" s="76" t="s">
        <v>27</v>
      </c>
      <c r="F19" s="71">
        <v>44593</v>
      </c>
      <c r="G19" s="102">
        <v>2</v>
      </c>
      <c r="H19" s="103" t="s">
        <v>1</v>
      </c>
      <c r="I19" s="84">
        <v>1276700</v>
      </c>
      <c r="J19" s="84">
        <v>1276700</v>
      </c>
      <c r="K19" s="84">
        <v>1276700</v>
      </c>
      <c r="L19" s="84"/>
      <c r="M19" s="84"/>
      <c r="N19" s="84">
        <v>12767</v>
      </c>
      <c r="O19" s="84"/>
      <c r="P19" s="84"/>
      <c r="Q19" s="84">
        <v>1276700</v>
      </c>
      <c r="R19" s="84">
        <v>3650212.97</v>
      </c>
      <c r="S19" s="38"/>
    </row>
    <row r="20" spans="1:19" s="39" customFormat="1" ht="31.5" customHeight="1">
      <c r="A20" s="40">
        <f>A19+1</f>
        <v>13</v>
      </c>
      <c r="B20" s="74" t="s">
        <v>72</v>
      </c>
      <c r="C20" s="76" t="s">
        <v>95</v>
      </c>
      <c r="D20" s="76" t="s">
        <v>12</v>
      </c>
      <c r="E20" s="76" t="s">
        <v>26</v>
      </c>
      <c r="F20" s="71">
        <v>40375</v>
      </c>
      <c r="G20" s="102">
        <v>4.24</v>
      </c>
      <c r="H20" s="103" t="s">
        <v>1</v>
      </c>
      <c r="I20" s="84">
        <v>82476264.88</v>
      </c>
      <c r="J20" s="84">
        <v>82476264.87</v>
      </c>
      <c r="K20" s="84">
        <v>82476264.88</v>
      </c>
      <c r="L20" s="84"/>
      <c r="M20" s="84">
        <v>35212551.013</v>
      </c>
      <c r="N20" s="84">
        <v>4930837.6</v>
      </c>
      <c r="O20" s="84"/>
      <c r="P20" s="84"/>
      <c r="Q20" s="84">
        <v>47263713.867</v>
      </c>
      <c r="R20" s="84">
        <v>135131684.31713971</v>
      </c>
      <c r="S20" s="38"/>
    </row>
    <row r="21" spans="1:19" s="39" customFormat="1" ht="37.5" customHeight="1">
      <c r="A21" s="40">
        <f t="shared" si="0"/>
        <v>14</v>
      </c>
      <c r="B21" s="74" t="s">
        <v>72</v>
      </c>
      <c r="C21" s="76" t="s">
        <v>96</v>
      </c>
      <c r="D21" s="76" t="s">
        <v>9</v>
      </c>
      <c r="E21" s="76" t="s">
        <v>25</v>
      </c>
      <c r="F21" s="71">
        <v>40375</v>
      </c>
      <c r="G21" s="102">
        <v>3.922</v>
      </c>
      <c r="H21" s="103" t="s">
        <v>1</v>
      </c>
      <c r="I21" s="84">
        <v>82691647.35</v>
      </c>
      <c r="J21" s="84">
        <v>59193644.91</v>
      </c>
      <c r="K21" s="84">
        <v>59193644.91</v>
      </c>
      <c r="L21" s="84"/>
      <c r="M21" s="84">
        <v>40407400.15</v>
      </c>
      <c r="N21" s="84">
        <v>5202338.44</v>
      </c>
      <c r="O21" s="84"/>
      <c r="P21" s="84"/>
      <c r="Q21" s="84">
        <v>18786244.76</v>
      </c>
      <c r="R21" s="84">
        <v>53711752.39331601</v>
      </c>
      <c r="S21" s="38"/>
    </row>
    <row r="22" spans="1:19" s="39" customFormat="1" ht="38.25" customHeight="1">
      <c r="A22" s="40">
        <f t="shared" si="0"/>
        <v>15</v>
      </c>
      <c r="B22" s="73" t="s">
        <v>68</v>
      </c>
      <c r="C22" s="76" t="s">
        <v>48</v>
      </c>
      <c r="D22" s="76" t="s">
        <v>7</v>
      </c>
      <c r="E22" s="76" t="s">
        <v>25</v>
      </c>
      <c r="F22" s="71">
        <v>40379</v>
      </c>
      <c r="G22" s="102">
        <v>4.375</v>
      </c>
      <c r="H22" s="103" t="s">
        <v>1</v>
      </c>
      <c r="I22" s="84">
        <v>3000000</v>
      </c>
      <c r="J22" s="84">
        <v>3000000</v>
      </c>
      <c r="K22" s="84">
        <v>3000000</v>
      </c>
      <c r="L22" s="84"/>
      <c r="M22" s="84">
        <v>1732683.53</v>
      </c>
      <c r="N22" s="84">
        <v>204942.93</v>
      </c>
      <c r="O22" s="84"/>
      <c r="P22" s="84"/>
      <c r="Q22" s="84">
        <v>1267316.47</v>
      </c>
      <c r="R22" s="84">
        <v>3623384.519377</v>
      </c>
      <c r="S22" s="38"/>
    </row>
    <row r="23" spans="1:19" s="39" customFormat="1" ht="40.5" customHeight="1">
      <c r="A23" s="40">
        <f t="shared" si="0"/>
        <v>16</v>
      </c>
      <c r="B23" s="75" t="s">
        <v>70</v>
      </c>
      <c r="C23" s="76" t="s">
        <v>94</v>
      </c>
      <c r="D23" s="76" t="s">
        <v>136</v>
      </c>
      <c r="E23" s="76" t="s">
        <v>24</v>
      </c>
      <c r="F23" s="71">
        <v>40724</v>
      </c>
      <c r="G23" s="102">
        <v>1.5</v>
      </c>
      <c r="H23" s="103" t="s">
        <v>2</v>
      </c>
      <c r="I23" s="84">
        <v>49559548</v>
      </c>
      <c r="J23" s="84">
        <v>48482238.43</v>
      </c>
      <c r="K23" s="84">
        <v>48482238.43</v>
      </c>
      <c r="L23" s="84">
        <v>8259924.68</v>
      </c>
      <c r="M23" s="84">
        <v>8196553.53</v>
      </c>
      <c r="N23" s="84">
        <v>1396481.74</v>
      </c>
      <c r="O23" s="84"/>
      <c r="P23" s="84"/>
      <c r="Q23" s="84">
        <v>32025760.22</v>
      </c>
      <c r="R23" s="84">
        <v>111505181.33945584</v>
      </c>
      <c r="S23" s="38"/>
    </row>
    <row r="24" spans="1:19" s="39" customFormat="1" ht="51" customHeight="1">
      <c r="A24" s="40">
        <f>A23+1</f>
        <v>17</v>
      </c>
      <c r="B24" s="75" t="s">
        <v>70</v>
      </c>
      <c r="C24" s="76" t="s">
        <v>192</v>
      </c>
      <c r="D24" s="76" t="s">
        <v>156</v>
      </c>
      <c r="E24" s="76" t="s">
        <v>24</v>
      </c>
      <c r="F24" s="71">
        <v>44274</v>
      </c>
      <c r="G24" s="102">
        <v>1.5</v>
      </c>
      <c r="H24" s="103" t="s">
        <v>2</v>
      </c>
      <c r="I24" s="84">
        <v>8259924.68</v>
      </c>
      <c r="J24" s="84">
        <v>8259924.68</v>
      </c>
      <c r="K24" s="84">
        <v>8259924.68</v>
      </c>
      <c r="L24" s="84"/>
      <c r="M24" s="84"/>
      <c r="N24" s="84">
        <v>154873.6</v>
      </c>
      <c r="O24" s="84"/>
      <c r="P24" s="84"/>
      <c r="Q24" s="84">
        <v>8259924.68</v>
      </c>
      <c r="R24" s="84">
        <v>28758861.396784876</v>
      </c>
      <c r="S24" s="38"/>
    </row>
    <row r="25" spans="1:19" s="39" customFormat="1" ht="38.25" customHeight="1">
      <c r="A25" s="40">
        <f t="shared" si="0"/>
        <v>18</v>
      </c>
      <c r="B25" s="73" t="s">
        <v>74</v>
      </c>
      <c r="C25" s="76" t="s">
        <v>71</v>
      </c>
      <c r="D25" s="76" t="s">
        <v>10</v>
      </c>
      <c r="E25" s="76" t="s">
        <v>26</v>
      </c>
      <c r="F25" s="71">
        <v>40744</v>
      </c>
      <c r="G25" s="102">
        <v>4.372</v>
      </c>
      <c r="H25" s="103" t="s">
        <v>1</v>
      </c>
      <c r="I25" s="84">
        <v>20000000</v>
      </c>
      <c r="J25" s="84">
        <v>23500000</v>
      </c>
      <c r="K25" s="84">
        <v>23500000</v>
      </c>
      <c r="L25" s="84">
        <v>4615384.56</v>
      </c>
      <c r="M25" s="84">
        <v>1541183.87</v>
      </c>
      <c r="N25" s="84">
        <v>1010470.42</v>
      </c>
      <c r="O25" s="84"/>
      <c r="P25" s="84"/>
      <c r="Q25" s="84">
        <v>17343431.57</v>
      </c>
      <c r="R25" s="84">
        <v>49586605.201787</v>
      </c>
      <c r="S25" s="38"/>
    </row>
    <row r="26" spans="1:19" s="39" customFormat="1" ht="46.5" customHeight="1">
      <c r="A26" s="40">
        <f t="shared" si="0"/>
        <v>19</v>
      </c>
      <c r="B26" s="73" t="s">
        <v>74</v>
      </c>
      <c r="C26" s="76" t="s">
        <v>193</v>
      </c>
      <c r="D26" s="76" t="s">
        <v>157</v>
      </c>
      <c r="E26" s="76" t="s">
        <v>26</v>
      </c>
      <c r="F26" s="71">
        <v>44040</v>
      </c>
      <c r="G26" s="102">
        <v>4.312</v>
      </c>
      <c r="H26" s="103" t="s">
        <v>1</v>
      </c>
      <c r="I26" s="84">
        <v>4615384.56</v>
      </c>
      <c r="J26" s="84">
        <v>4615384.56</v>
      </c>
      <c r="K26" s="84">
        <v>4615384.56</v>
      </c>
      <c r="L26" s="84"/>
      <c r="M26" s="84"/>
      <c r="N26" s="84">
        <v>16239.2</v>
      </c>
      <c r="O26" s="84"/>
      <c r="P26" s="84"/>
      <c r="Q26" s="84">
        <v>4615384.56</v>
      </c>
      <c r="R26" s="84">
        <v>13195845.995496</v>
      </c>
      <c r="S26" s="38"/>
    </row>
    <row r="27" spans="1:19" s="39" customFormat="1" ht="38.25" customHeight="1">
      <c r="A27" s="40">
        <f t="shared" si="0"/>
        <v>20</v>
      </c>
      <c r="B27" s="75" t="s">
        <v>70</v>
      </c>
      <c r="C27" s="88" t="s">
        <v>93</v>
      </c>
      <c r="D27" s="76" t="s">
        <v>8</v>
      </c>
      <c r="E27" s="76" t="s">
        <v>25</v>
      </c>
      <c r="F27" s="71">
        <v>40767</v>
      </c>
      <c r="G27" s="102">
        <v>3.294</v>
      </c>
      <c r="H27" s="103" t="s">
        <v>1</v>
      </c>
      <c r="I27" s="84">
        <v>1503861.11</v>
      </c>
      <c r="J27" s="84">
        <v>1532199.11</v>
      </c>
      <c r="K27" s="84">
        <v>1532199.11</v>
      </c>
      <c r="L27" s="84"/>
      <c r="M27" s="84">
        <v>1532199.111</v>
      </c>
      <c r="N27" s="84">
        <v>84572.513</v>
      </c>
      <c r="O27" s="84"/>
      <c r="P27" s="84"/>
      <c r="Q27" s="84"/>
      <c r="R27" s="84">
        <v>0</v>
      </c>
      <c r="S27" s="38"/>
    </row>
    <row r="28" spans="1:19" s="39" customFormat="1" ht="38.25" customHeight="1">
      <c r="A28" s="40">
        <f aca="true" t="shared" si="1" ref="A28:A33">A27+1</f>
        <v>21</v>
      </c>
      <c r="B28" s="75" t="s">
        <v>70</v>
      </c>
      <c r="C28" s="76" t="s">
        <v>64</v>
      </c>
      <c r="D28" s="76" t="s">
        <v>6</v>
      </c>
      <c r="E28" s="76" t="s">
        <v>24</v>
      </c>
      <c r="F28" s="71">
        <v>40921</v>
      </c>
      <c r="G28" s="102">
        <v>1.5</v>
      </c>
      <c r="H28" s="103" t="s">
        <v>2</v>
      </c>
      <c r="I28" s="84">
        <v>25047000</v>
      </c>
      <c r="J28" s="84">
        <v>22949587.89</v>
      </c>
      <c r="K28" s="84">
        <v>22949587.89</v>
      </c>
      <c r="L28" s="84">
        <v>4174504</v>
      </c>
      <c r="M28" s="84">
        <v>3014353.77</v>
      </c>
      <c r="N28" s="84">
        <v>568153.98</v>
      </c>
      <c r="O28" s="84"/>
      <c r="P28" s="84"/>
      <c r="Q28" s="84">
        <v>15760730.12</v>
      </c>
      <c r="R28" s="84">
        <v>54874671.45199352</v>
      </c>
      <c r="S28" s="38"/>
    </row>
    <row r="29" spans="1:19" s="39" customFormat="1" ht="54" customHeight="1">
      <c r="A29" s="40">
        <f t="shared" si="1"/>
        <v>22</v>
      </c>
      <c r="B29" s="75" t="s">
        <v>70</v>
      </c>
      <c r="C29" s="76" t="s">
        <v>194</v>
      </c>
      <c r="D29" s="76" t="s">
        <v>158</v>
      </c>
      <c r="E29" s="76" t="s">
        <v>24</v>
      </c>
      <c r="F29" s="71">
        <v>44274</v>
      </c>
      <c r="G29" s="102">
        <v>1.5</v>
      </c>
      <c r="H29" s="103" t="s">
        <v>2</v>
      </c>
      <c r="I29" s="84">
        <v>4174504</v>
      </c>
      <c r="J29" s="84">
        <v>4174504</v>
      </c>
      <c r="K29" s="84">
        <v>4174504</v>
      </c>
      <c r="L29" s="84"/>
      <c r="M29" s="84"/>
      <c r="N29" s="84">
        <v>93926.34</v>
      </c>
      <c r="O29" s="84"/>
      <c r="P29" s="84"/>
      <c r="Q29" s="84">
        <v>4174504</v>
      </c>
      <c r="R29" s="84">
        <v>14534512.914750218</v>
      </c>
      <c r="S29" s="38"/>
    </row>
    <row r="30" spans="1:19" s="39" customFormat="1" ht="37.5" customHeight="1">
      <c r="A30" s="40">
        <f t="shared" si="1"/>
        <v>23</v>
      </c>
      <c r="B30" s="73" t="s">
        <v>53</v>
      </c>
      <c r="C30" s="76" t="s">
        <v>65</v>
      </c>
      <c r="D30" s="76" t="s">
        <v>18</v>
      </c>
      <c r="E30" s="76" t="s">
        <v>27</v>
      </c>
      <c r="F30" s="71">
        <v>40954</v>
      </c>
      <c r="G30" s="102">
        <v>4.2</v>
      </c>
      <c r="H30" s="103" t="s">
        <v>1</v>
      </c>
      <c r="I30" s="84">
        <v>20000000</v>
      </c>
      <c r="J30" s="84">
        <v>20000000</v>
      </c>
      <c r="K30" s="84">
        <v>20000000</v>
      </c>
      <c r="L30" s="84">
        <v>3479000</v>
      </c>
      <c r="M30" s="84">
        <v>10431000</v>
      </c>
      <c r="N30" s="84">
        <v>2710989.26</v>
      </c>
      <c r="O30" s="84"/>
      <c r="P30" s="84"/>
      <c r="Q30" s="84">
        <v>6090000</v>
      </c>
      <c r="R30" s="84">
        <v>17411919</v>
      </c>
      <c r="S30" s="38"/>
    </row>
    <row r="31" spans="1:19" s="39" customFormat="1" ht="46.5" customHeight="1">
      <c r="A31" s="40">
        <f t="shared" si="1"/>
        <v>24</v>
      </c>
      <c r="B31" s="80" t="s">
        <v>53</v>
      </c>
      <c r="C31" s="76" t="s">
        <v>195</v>
      </c>
      <c r="D31" s="76" t="s">
        <v>159</v>
      </c>
      <c r="E31" s="76" t="s">
        <v>27</v>
      </c>
      <c r="F31" s="71">
        <v>44026</v>
      </c>
      <c r="G31" s="102">
        <v>4.2</v>
      </c>
      <c r="H31" s="103" t="s">
        <v>1</v>
      </c>
      <c r="I31" s="84">
        <v>3479000</v>
      </c>
      <c r="J31" s="84">
        <v>3479000</v>
      </c>
      <c r="K31" s="84">
        <v>3479000</v>
      </c>
      <c r="L31" s="84">
        <v>870000</v>
      </c>
      <c r="M31" s="84"/>
      <c r="N31" s="84">
        <v>182637</v>
      </c>
      <c r="O31" s="84"/>
      <c r="P31" s="84"/>
      <c r="Q31" s="84">
        <v>2609000</v>
      </c>
      <c r="R31" s="84">
        <v>7459391.9</v>
      </c>
      <c r="S31" s="38"/>
    </row>
    <row r="32" spans="1:19" s="39" customFormat="1" ht="46.5" customHeight="1">
      <c r="A32" s="40">
        <f t="shared" si="1"/>
        <v>25</v>
      </c>
      <c r="B32" s="80" t="s">
        <v>53</v>
      </c>
      <c r="C32" s="76" t="s">
        <v>196</v>
      </c>
      <c r="D32" s="76" t="s">
        <v>170</v>
      </c>
      <c r="E32" s="76" t="s">
        <v>27</v>
      </c>
      <c r="F32" s="71">
        <v>44593</v>
      </c>
      <c r="G32" s="102">
        <v>4.2</v>
      </c>
      <c r="H32" s="103" t="s">
        <v>1</v>
      </c>
      <c r="I32" s="84">
        <v>870000</v>
      </c>
      <c r="J32" s="84">
        <v>870000</v>
      </c>
      <c r="K32" s="84">
        <v>870000</v>
      </c>
      <c r="L32" s="84"/>
      <c r="M32" s="84"/>
      <c r="N32" s="84">
        <v>36540</v>
      </c>
      <c r="O32" s="84"/>
      <c r="P32" s="84"/>
      <c r="Q32" s="84">
        <v>870000</v>
      </c>
      <c r="R32" s="84">
        <v>2487417</v>
      </c>
      <c r="S32" s="38"/>
    </row>
    <row r="33" spans="1:19" s="39" customFormat="1" ht="36.75" customHeight="1">
      <c r="A33" s="40">
        <f t="shared" si="1"/>
        <v>26</v>
      </c>
      <c r="B33" s="75" t="s">
        <v>70</v>
      </c>
      <c r="C33" s="76" t="s">
        <v>51</v>
      </c>
      <c r="D33" s="76" t="s">
        <v>11</v>
      </c>
      <c r="E33" s="76" t="s">
        <v>26</v>
      </c>
      <c r="F33" s="71">
        <v>41033</v>
      </c>
      <c r="G33" s="102">
        <v>4.382</v>
      </c>
      <c r="H33" s="103" t="s">
        <v>1</v>
      </c>
      <c r="I33" s="84">
        <v>40000000</v>
      </c>
      <c r="J33" s="84">
        <v>39428241.27</v>
      </c>
      <c r="K33" s="84">
        <v>39428241.27</v>
      </c>
      <c r="L33" s="84">
        <v>3919807.44</v>
      </c>
      <c r="M33" s="84">
        <v>7954759.3</v>
      </c>
      <c r="N33" s="84">
        <v>2706188.12</v>
      </c>
      <c r="O33" s="84"/>
      <c r="P33" s="84"/>
      <c r="Q33" s="84">
        <v>27553674.53</v>
      </c>
      <c r="R33" s="84">
        <v>78778710.84872301</v>
      </c>
      <c r="S33" s="38"/>
    </row>
    <row r="34" spans="1:19" s="39" customFormat="1" ht="36.75" customHeight="1">
      <c r="A34" s="40">
        <f aca="true" t="shared" si="2" ref="A34:A41">A33+1</f>
        <v>27</v>
      </c>
      <c r="B34" s="75" t="s">
        <v>70</v>
      </c>
      <c r="C34" s="76" t="s">
        <v>197</v>
      </c>
      <c r="D34" s="76" t="s">
        <v>160</v>
      </c>
      <c r="E34" s="76" t="s">
        <v>26</v>
      </c>
      <c r="F34" s="71">
        <v>44274</v>
      </c>
      <c r="G34" s="102">
        <v>4.382</v>
      </c>
      <c r="H34" s="103" t="s">
        <v>1</v>
      </c>
      <c r="I34" s="84">
        <v>3919807.44</v>
      </c>
      <c r="J34" s="84">
        <v>3919807.44</v>
      </c>
      <c r="K34" s="84">
        <v>3919807.44</v>
      </c>
      <c r="L34" s="84"/>
      <c r="M34" s="84"/>
      <c r="N34" s="84">
        <v>72465.37</v>
      </c>
      <c r="O34" s="84"/>
      <c r="P34" s="84"/>
      <c r="Q34" s="84">
        <v>3919807.44</v>
      </c>
      <c r="R34" s="84">
        <v>11207121.451704001</v>
      </c>
      <c r="S34" s="38"/>
    </row>
    <row r="35" spans="1:19" s="39" customFormat="1" ht="36.75" customHeight="1">
      <c r="A35" s="40">
        <f t="shared" si="2"/>
        <v>28</v>
      </c>
      <c r="B35" s="73" t="s">
        <v>53</v>
      </c>
      <c r="C35" s="76" t="s">
        <v>66</v>
      </c>
      <c r="D35" s="76" t="s">
        <v>19</v>
      </c>
      <c r="E35" s="76" t="s">
        <v>27</v>
      </c>
      <c r="F35" s="71">
        <v>41190</v>
      </c>
      <c r="G35" s="102">
        <v>2</v>
      </c>
      <c r="H35" s="103" t="s">
        <v>1</v>
      </c>
      <c r="I35" s="84">
        <v>6988338.99</v>
      </c>
      <c r="J35" s="84">
        <v>6988338.99</v>
      </c>
      <c r="K35" s="84">
        <v>6988338.99</v>
      </c>
      <c r="L35" s="84"/>
      <c r="M35" s="84">
        <v>298000</v>
      </c>
      <c r="N35" s="84">
        <v>219783.79</v>
      </c>
      <c r="O35" s="84"/>
      <c r="P35" s="84"/>
      <c r="Q35" s="84">
        <v>6690338.99</v>
      </c>
      <c r="R35" s="84">
        <v>19128348.206309002</v>
      </c>
      <c r="S35" s="38"/>
    </row>
    <row r="36" spans="1:19" s="39" customFormat="1" ht="36.75" customHeight="1">
      <c r="A36" s="40">
        <f t="shared" si="2"/>
        <v>29</v>
      </c>
      <c r="B36" s="75" t="s">
        <v>70</v>
      </c>
      <c r="C36" s="76" t="s">
        <v>50</v>
      </c>
      <c r="D36" s="76" t="s">
        <v>43</v>
      </c>
      <c r="E36" s="76" t="s">
        <v>26</v>
      </c>
      <c r="F36" s="71">
        <v>41604</v>
      </c>
      <c r="G36" s="102">
        <v>0.729</v>
      </c>
      <c r="H36" s="103" t="s">
        <v>1</v>
      </c>
      <c r="I36" s="84">
        <v>40000000</v>
      </c>
      <c r="J36" s="84">
        <v>35240031.23</v>
      </c>
      <c r="K36" s="84">
        <v>35240031.22</v>
      </c>
      <c r="L36" s="84">
        <v>2740171.02</v>
      </c>
      <c r="M36" s="84">
        <v>1950732.79</v>
      </c>
      <c r="N36" s="84">
        <v>3568360.11</v>
      </c>
      <c r="O36" s="84"/>
      <c r="P36" s="84"/>
      <c r="Q36" s="84">
        <v>30549127.41</v>
      </c>
      <c r="R36" s="84">
        <v>87343010.17793101</v>
      </c>
      <c r="S36" s="38"/>
    </row>
    <row r="37" spans="1:19" s="39" customFormat="1" ht="36.75" customHeight="1">
      <c r="A37" s="40">
        <f t="shared" si="2"/>
        <v>30</v>
      </c>
      <c r="B37" s="75" t="s">
        <v>70</v>
      </c>
      <c r="C37" s="76" t="s">
        <v>198</v>
      </c>
      <c r="D37" s="76" t="s">
        <v>161</v>
      </c>
      <c r="E37" s="76" t="s">
        <v>26</v>
      </c>
      <c r="F37" s="71">
        <v>44274</v>
      </c>
      <c r="G37" s="102">
        <v>1.693</v>
      </c>
      <c r="H37" s="103" t="s">
        <v>1</v>
      </c>
      <c r="I37" s="84">
        <v>2740171.02</v>
      </c>
      <c r="J37" s="84">
        <v>2740171.02</v>
      </c>
      <c r="K37" s="84">
        <v>2740171.02</v>
      </c>
      <c r="L37" s="84"/>
      <c r="M37" s="84"/>
      <c r="N37" s="84">
        <v>64343.91</v>
      </c>
      <c r="O37" s="84"/>
      <c r="P37" s="84"/>
      <c r="Q37" s="84">
        <v>2740171.02</v>
      </c>
      <c r="R37" s="84">
        <v>7834422.963282</v>
      </c>
      <c r="S37" s="38"/>
    </row>
    <row r="38" spans="1:19" s="39" customFormat="1" ht="36.75" customHeight="1">
      <c r="A38" s="40">
        <f t="shared" si="2"/>
        <v>31</v>
      </c>
      <c r="B38" s="76" t="s">
        <v>67</v>
      </c>
      <c r="C38" s="76" t="s">
        <v>54</v>
      </c>
      <c r="D38" s="76" t="s">
        <v>30</v>
      </c>
      <c r="E38" s="76" t="s">
        <v>25</v>
      </c>
      <c r="F38" s="71">
        <v>41696</v>
      </c>
      <c r="G38" s="102">
        <v>4.629</v>
      </c>
      <c r="H38" s="103" t="s">
        <v>1</v>
      </c>
      <c r="I38" s="84">
        <v>25205000</v>
      </c>
      <c r="J38" s="84">
        <v>24794756.75</v>
      </c>
      <c r="K38" s="84">
        <v>24794756.75</v>
      </c>
      <c r="L38" s="84"/>
      <c r="M38" s="84">
        <v>12360689.682</v>
      </c>
      <c r="N38" s="84">
        <v>1796893.789</v>
      </c>
      <c r="O38" s="84"/>
      <c r="P38" s="84"/>
      <c r="Q38" s="84">
        <v>12434067.068</v>
      </c>
      <c r="R38" s="84">
        <v>35550241.1541188</v>
      </c>
      <c r="S38" s="38"/>
    </row>
    <row r="39" spans="1:19" s="39" customFormat="1" ht="36" customHeight="1">
      <c r="A39" s="40">
        <f t="shared" si="2"/>
        <v>32</v>
      </c>
      <c r="B39" s="75" t="s">
        <v>70</v>
      </c>
      <c r="C39" s="76" t="s">
        <v>63</v>
      </c>
      <c r="D39" s="76" t="s">
        <v>129</v>
      </c>
      <c r="E39" s="76" t="s">
        <v>24</v>
      </c>
      <c r="F39" s="71">
        <v>41705</v>
      </c>
      <c r="G39" s="102">
        <v>2</v>
      </c>
      <c r="H39" s="103" t="s">
        <v>2</v>
      </c>
      <c r="I39" s="84">
        <v>64205000</v>
      </c>
      <c r="J39" s="84">
        <v>64205000</v>
      </c>
      <c r="K39" s="84">
        <v>54743052.84</v>
      </c>
      <c r="L39" s="84">
        <v>12841000</v>
      </c>
      <c r="M39" s="84">
        <v>16051250</v>
      </c>
      <c r="N39" s="84">
        <v>230538.38</v>
      </c>
      <c r="O39" s="84"/>
      <c r="P39" s="84"/>
      <c r="Q39" s="84">
        <v>25850802.84</v>
      </c>
      <c r="R39" s="84">
        <v>90005621.68215472</v>
      </c>
      <c r="S39" s="38"/>
    </row>
    <row r="40" spans="1:19" s="39" customFormat="1" ht="49.5" customHeight="1">
      <c r="A40" s="40">
        <f t="shared" si="2"/>
        <v>33</v>
      </c>
      <c r="B40" s="75" t="s">
        <v>70</v>
      </c>
      <c r="C40" s="76" t="s">
        <v>199</v>
      </c>
      <c r="D40" s="76" t="s">
        <v>162</v>
      </c>
      <c r="E40" s="76" t="s">
        <v>24</v>
      </c>
      <c r="F40" s="71">
        <v>44274</v>
      </c>
      <c r="G40" s="102">
        <v>2</v>
      </c>
      <c r="H40" s="103" t="s">
        <v>2</v>
      </c>
      <c r="I40" s="84">
        <v>12841000</v>
      </c>
      <c r="J40" s="84">
        <v>12841000</v>
      </c>
      <c r="K40" s="84">
        <v>12841000</v>
      </c>
      <c r="L40" s="84"/>
      <c r="M40" s="84"/>
      <c r="N40" s="84">
        <v>256820</v>
      </c>
      <c r="O40" s="84"/>
      <c r="P40" s="84"/>
      <c r="Q40" s="84">
        <v>12841000</v>
      </c>
      <c r="R40" s="84">
        <v>44708947.53923042</v>
      </c>
      <c r="S40" s="38"/>
    </row>
    <row r="41" spans="1:19" s="39" customFormat="1" ht="39" customHeight="1">
      <c r="A41" s="40">
        <f t="shared" si="2"/>
        <v>34</v>
      </c>
      <c r="B41" s="76" t="s">
        <v>67</v>
      </c>
      <c r="C41" s="76" t="s">
        <v>92</v>
      </c>
      <c r="D41" s="76" t="s">
        <v>33</v>
      </c>
      <c r="E41" s="76" t="s">
        <v>24</v>
      </c>
      <c r="F41" s="71">
        <v>41715</v>
      </c>
      <c r="G41" s="102">
        <v>1.5</v>
      </c>
      <c r="H41" s="103" t="s">
        <v>2</v>
      </c>
      <c r="I41" s="84">
        <v>29690000</v>
      </c>
      <c r="J41" s="84">
        <v>30981000</v>
      </c>
      <c r="K41" s="84">
        <v>30981000</v>
      </c>
      <c r="L41" s="84"/>
      <c r="M41" s="84">
        <v>6454380</v>
      </c>
      <c r="N41" s="84">
        <v>2474122.76</v>
      </c>
      <c r="O41" s="84"/>
      <c r="P41" s="84"/>
      <c r="Q41" s="84">
        <v>24526620</v>
      </c>
      <c r="R41" s="84">
        <v>85395169.13750017</v>
      </c>
      <c r="S41" s="38"/>
    </row>
    <row r="42" spans="1:19" s="39" customFormat="1" ht="39" customHeight="1">
      <c r="A42" s="40">
        <f aca="true" t="shared" si="3" ref="A42:A64">A41+1</f>
        <v>35</v>
      </c>
      <c r="B42" s="76" t="s">
        <v>67</v>
      </c>
      <c r="C42" s="76" t="s">
        <v>91</v>
      </c>
      <c r="D42" s="76" t="s">
        <v>31</v>
      </c>
      <c r="E42" s="76" t="s">
        <v>23</v>
      </c>
      <c r="F42" s="71">
        <v>41758</v>
      </c>
      <c r="G42" s="102">
        <v>2.2</v>
      </c>
      <c r="H42" s="103" t="s">
        <v>1</v>
      </c>
      <c r="I42" s="84">
        <v>35000000</v>
      </c>
      <c r="J42" s="84">
        <v>35000000</v>
      </c>
      <c r="K42" s="84">
        <v>34213198.33</v>
      </c>
      <c r="L42" s="84"/>
      <c r="M42" s="84">
        <v>22438000</v>
      </c>
      <c r="N42" s="84">
        <v>3984498.16</v>
      </c>
      <c r="O42" s="84"/>
      <c r="P42" s="84"/>
      <c r="Q42" s="84">
        <v>11775198.33</v>
      </c>
      <c r="R42" s="84">
        <v>33666469.545303</v>
      </c>
      <c r="S42" s="38"/>
    </row>
    <row r="43" spans="1:19" s="39" customFormat="1" ht="39" customHeight="1">
      <c r="A43" s="40">
        <f t="shared" si="3"/>
        <v>36</v>
      </c>
      <c r="B43" s="73" t="s">
        <v>88</v>
      </c>
      <c r="C43" s="76" t="s">
        <v>57</v>
      </c>
      <c r="D43" s="76" t="s">
        <v>32</v>
      </c>
      <c r="E43" s="76" t="s">
        <v>27</v>
      </c>
      <c r="F43" s="71">
        <v>41793</v>
      </c>
      <c r="G43" s="102">
        <v>1.9</v>
      </c>
      <c r="H43" s="103" t="s">
        <v>1</v>
      </c>
      <c r="I43" s="84">
        <v>20000000</v>
      </c>
      <c r="J43" s="84">
        <v>2786551.07</v>
      </c>
      <c r="K43" s="84">
        <v>2786551.07</v>
      </c>
      <c r="L43" s="84"/>
      <c r="M43" s="84">
        <v>2786551.07</v>
      </c>
      <c r="N43" s="84">
        <v>694171.521</v>
      </c>
      <c r="O43" s="84"/>
      <c r="P43" s="84"/>
      <c r="Q43" s="84"/>
      <c r="R43" s="84">
        <v>0</v>
      </c>
      <c r="S43" s="38"/>
    </row>
    <row r="44" spans="1:19" s="39" customFormat="1" ht="39" customHeight="1">
      <c r="A44" s="40">
        <f t="shared" si="3"/>
        <v>37</v>
      </c>
      <c r="B44" s="76" t="s">
        <v>67</v>
      </c>
      <c r="C44" s="76" t="s">
        <v>55</v>
      </c>
      <c r="D44" s="76" t="s">
        <v>35</v>
      </c>
      <c r="E44" s="76" t="s">
        <v>34</v>
      </c>
      <c r="F44" s="71">
        <v>41996</v>
      </c>
      <c r="G44" s="102">
        <v>5.88</v>
      </c>
      <c r="H44" s="103" t="s">
        <v>0</v>
      </c>
      <c r="I44" s="84">
        <v>59000000</v>
      </c>
      <c r="J44" s="84">
        <v>59000000</v>
      </c>
      <c r="K44" s="84">
        <v>57320500.44</v>
      </c>
      <c r="L44" s="84"/>
      <c r="M44" s="84"/>
      <c r="N44" s="84">
        <v>7878552.839</v>
      </c>
      <c r="O44" s="84"/>
      <c r="P44" s="84"/>
      <c r="Q44" s="84">
        <v>57320500.44</v>
      </c>
      <c r="R44" s="84">
        <v>150047874.001788</v>
      </c>
      <c r="S44" s="38"/>
    </row>
    <row r="45" spans="1:19" s="39" customFormat="1" ht="39" customHeight="1">
      <c r="A45" s="40">
        <f aca="true" t="shared" si="4" ref="A45:A50">A44+1</f>
        <v>38</v>
      </c>
      <c r="B45" s="75" t="s">
        <v>70</v>
      </c>
      <c r="C45" s="76" t="s">
        <v>62</v>
      </c>
      <c r="D45" s="76" t="s">
        <v>37</v>
      </c>
      <c r="E45" s="76" t="s">
        <v>24</v>
      </c>
      <c r="F45" s="71">
        <v>42089</v>
      </c>
      <c r="G45" s="102">
        <v>5.43</v>
      </c>
      <c r="H45" s="103" t="s">
        <v>0</v>
      </c>
      <c r="I45" s="84">
        <v>108000000</v>
      </c>
      <c r="J45" s="84">
        <v>108000000</v>
      </c>
      <c r="K45" s="84">
        <v>87311634.02</v>
      </c>
      <c r="L45" s="84">
        <v>4695652.18</v>
      </c>
      <c r="M45" s="84">
        <v>1835875.55</v>
      </c>
      <c r="N45" s="84">
        <v>2981863.66</v>
      </c>
      <c r="O45" s="84"/>
      <c r="P45" s="84"/>
      <c r="Q45" s="84">
        <v>80780106.29</v>
      </c>
      <c r="R45" s="84">
        <v>211458084.23533303</v>
      </c>
      <c r="S45" s="38"/>
    </row>
    <row r="46" spans="1:19" s="39" customFormat="1" ht="51" customHeight="1">
      <c r="A46" s="40">
        <f t="shared" si="4"/>
        <v>39</v>
      </c>
      <c r="B46" s="75" t="s">
        <v>70</v>
      </c>
      <c r="C46" s="76" t="s">
        <v>200</v>
      </c>
      <c r="D46" s="76" t="s">
        <v>175</v>
      </c>
      <c r="E46" s="76" t="s">
        <v>24</v>
      </c>
      <c r="F46" s="71">
        <v>44274</v>
      </c>
      <c r="G46" s="102">
        <v>5.14</v>
      </c>
      <c r="H46" s="103" t="s">
        <v>0</v>
      </c>
      <c r="I46" s="84">
        <v>4695652.19</v>
      </c>
      <c r="J46" s="84">
        <v>4695652.19</v>
      </c>
      <c r="K46" s="84">
        <v>4695652.19</v>
      </c>
      <c r="L46" s="84"/>
      <c r="M46" s="84"/>
      <c r="N46" s="84">
        <v>116499.02</v>
      </c>
      <c r="O46" s="84"/>
      <c r="P46" s="84"/>
      <c r="Q46" s="84">
        <v>4695652.19</v>
      </c>
      <c r="R46" s="84">
        <v>12291808.737763003</v>
      </c>
      <c r="S46" s="38"/>
    </row>
    <row r="47" spans="1:19" s="39" customFormat="1" ht="36.75" customHeight="1">
      <c r="A47" s="40">
        <f t="shared" si="4"/>
        <v>40</v>
      </c>
      <c r="B47" s="76" t="s">
        <v>88</v>
      </c>
      <c r="C47" s="76" t="s">
        <v>60</v>
      </c>
      <c r="D47" s="76" t="s">
        <v>38</v>
      </c>
      <c r="E47" s="76" t="s">
        <v>25</v>
      </c>
      <c r="F47" s="71">
        <v>42320</v>
      </c>
      <c r="G47" s="102">
        <v>4.103</v>
      </c>
      <c r="H47" s="103" t="s">
        <v>1</v>
      </c>
      <c r="I47" s="84">
        <v>4300000</v>
      </c>
      <c r="J47" s="84">
        <v>4300000</v>
      </c>
      <c r="K47" s="84">
        <v>511450.4</v>
      </c>
      <c r="L47" s="84"/>
      <c r="M47" s="84">
        <v>143702.36</v>
      </c>
      <c r="N47" s="84">
        <v>172927.631</v>
      </c>
      <c r="O47" s="84"/>
      <c r="P47" s="84"/>
      <c r="Q47" s="84">
        <v>367748.04</v>
      </c>
      <c r="R47" s="84">
        <v>1051428.421164</v>
      </c>
      <c r="S47" s="38"/>
    </row>
    <row r="48" spans="1:19" s="39" customFormat="1" ht="36.75" customHeight="1">
      <c r="A48" s="40">
        <f t="shared" si="4"/>
        <v>41</v>
      </c>
      <c r="B48" s="75" t="s">
        <v>70</v>
      </c>
      <c r="C48" s="76" t="s">
        <v>58</v>
      </c>
      <c r="D48" s="76" t="s">
        <v>39</v>
      </c>
      <c r="E48" s="76" t="s">
        <v>24</v>
      </c>
      <c r="F48" s="71">
        <v>42398</v>
      </c>
      <c r="G48" s="102">
        <v>2</v>
      </c>
      <c r="H48" s="103" t="s">
        <v>2</v>
      </c>
      <c r="I48" s="84">
        <v>23005000</v>
      </c>
      <c r="J48" s="84">
        <v>23005000</v>
      </c>
      <c r="K48" s="84">
        <v>18359346.63</v>
      </c>
      <c r="L48" s="84">
        <v>4601000</v>
      </c>
      <c r="M48" s="84">
        <v>2300500</v>
      </c>
      <c r="N48" s="84">
        <v>551980.67</v>
      </c>
      <c r="O48" s="84"/>
      <c r="P48" s="84"/>
      <c r="Q48" s="84">
        <v>11457846.63</v>
      </c>
      <c r="R48" s="84">
        <v>39893175.2895583</v>
      </c>
      <c r="S48" s="38"/>
    </row>
    <row r="49" spans="1:19" s="39" customFormat="1" ht="52.5" customHeight="1">
      <c r="A49" s="40">
        <f t="shared" si="4"/>
        <v>42</v>
      </c>
      <c r="B49" s="75" t="s">
        <v>70</v>
      </c>
      <c r="C49" s="76" t="s">
        <v>201</v>
      </c>
      <c r="D49" s="76" t="s">
        <v>163</v>
      </c>
      <c r="E49" s="76" t="s">
        <v>24</v>
      </c>
      <c r="F49" s="71">
        <v>44274</v>
      </c>
      <c r="G49" s="102">
        <v>2</v>
      </c>
      <c r="H49" s="103" t="s">
        <v>2</v>
      </c>
      <c r="I49" s="84">
        <v>4601000</v>
      </c>
      <c r="J49" s="84">
        <v>4601000</v>
      </c>
      <c r="K49" s="84">
        <v>4601000</v>
      </c>
      <c r="L49" s="84"/>
      <c r="M49" s="84"/>
      <c r="N49" s="84">
        <v>138030</v>
      </c>
      <c r="O49" s="84"/>
      <c r="P49" s="84"/>
      <c r="Q49" s="84">
        <v>4601000</v>
      </c>
      <c r="R49" s="84">
        <v>16019458.580172818</v>
      </c>
      <c r="S49" s="38"/>
    </row>
    <row r="50" spans="1:19" s="39" customFormat="1" ht="44.25" customHeight="1">
      <c r="A50" s="40">
        <f t="shared" si="4"/>
        <v>43</v>
      </c>
      <c r="B50" s="75" t="s">
        <v>70</v>
      </c>
      <c r="C50" s="76" t="s">
        <v>58</v>
      </c>
      <c r="D50" s="76" t="s">
        <v>40</v>
      </c>
      <c r="E50" s="76" t="s">
        <v>24</v>
      </c>
      <c r="F50" s="71">
        <v>42398</v>
      </c>
      <c r="G50" s="102">
        <v>5.58</v>
      </c>
      <c r="H50" s="103" t="s">
        <v>0</v>
      </c>
      <c r="I50" s="84">
        <v>43000000</v>
      </c>
      <c r="J50" s="84">
        <v>43000000</v>
      </c>
      <c r="K50" s="84">
        <v>32077844.75</v>
      </c>
      <c r="L50" s="84"/>
      <c r="M50" s="84"/>
      <c r="N50" s="84"/>
      <c r="O50" s="84"/>
      <c r="P50" s="84"/>
      <c r="Q50" s="84">
        <v>32077844.75</v>
      </c>
      <c r="R50" s="84">
        <v>83970174.202075</v>
      </c>
      <c r="S50" s="38"/>
    </row>
    <row r="51" spans="1:19" s="39" customFormat="1" ht="44.25" customHeight="1">
      <c r="A51" s="40">
        <f t="shared" si="3"/>
        <v>44</v>
      </c>
      <c r="B51" s="80" t="s">
        <v>70</v>
      </c>
      <c r="C51" s="88" t="s">
        <v>59</v>
      </c>
      <c r="D51" s="76" t="s">
        <v>41</v>
      </c>
      <c r="E51" s="76" t="s">
        <v>26</v>
      </c>
      <c r="F51" s="71">
        <v>42415</v>
      </c>
      <c r="G51" s="102">
        <v>1.002</v>
      </c>
      <c r="H51" s="103" t="s">
        <v>1</v>
      </c>
      <c r="I51" s="84">
        <v>100000000</v>
      </c>
      <c r="J51" s="84">
        <v>100000000</v>
      </c>
      <c r="K51" s="84">
        <v>1000000</v>
      </c>
      <c r="L51" s="84"/>
      <c r="M51" s="84"/>
      <c r="N51" s="84">
        <v>16477.33</v>
      </c>
      <c r="O51" s="84"/>
      <c r="P51" s="84"/>
      <c r="Q51" s="84">
        <v>1000000</v>
      </c>
      <c r="R51" s="84">
        <v>2859100</v>
      </c>
      <c r="S51" s="38"/>
    </row>
    <row r="52" spans="1:19" ht="28.5" customHeight="1">
      <c r="A52" s="40">
        <f t="shared" si="3"/>
        <v>45</v>
      </c>
      <c r="B52" s="76" t="s">
        <v>69</v>
      </c>
      <c r="C52" s="76" t="s">
        <v>90</v>
      </c>
      <c r="D52" s="76" t="s">
        <v>126</v>
      </c>
      <c r="E52" s="76" t="s">
        <v>25</v>
      </c>
      <c r="F52" s="71">
        <v>42457</v>
      </c>
      <c r="G52" s="102">
        <v>4.732</v>
      </c>
      <c r="H52" s="103" t="s">
        <v>1</v>
      </c>
      <c r="I52" s="84">
        <v>3700000</v>
      </c>
      <c r="J52" s="84">
        <v>3540821.5</v>
      </c>
      <c r="K52" s="84">
        <v>3540821.5</v>
      </c>
      <c r="L52" s="84"/>
      <c r="M52" s="84">
        <v>2267690.91</v>
      </c>
      <c r="N52" s="84">
        <v>210172.74</v>
      </c>
      <c r="O52" s="84"/>
      <c r="P52" s="84"/>
      <c r="Q52" s="84">
        <v>1273130.59</v>
      </c>
      <c r="R52" s="84">
        <v>3640007.6698690006</v>
      </c>
      <c r="S52" s="38"/>
    </row>
    <row r="53" spans="1:19" s="39" customFormat="1" ht="57" customHeight="1">
      <c r="A53" s="40">
        <f t="shared" si="3"/>
        <v>46</v>
      </c>
      <c r="B53" s="76" t="s">
        <v>53</v>
      </c>
      <c r="C53" s="76" t="s">
        <v>49</v>
      </c>
      <c r="D53" s="76" t="s">
        <v>42</v>
      </c>
      <c r="E53" s="76" t="s">
        <v>27</v>
      </c>
      <c r="F53" s="71">
        <v>42506</v>
      </c>
      <c r="G53" s="102">
        <v>1.65</v>
      </c>
      <c r="H53" s="103" t="s">
        <v>1</v>
      </c>
      <c r="I53" s="84">
        <v>30000000</v>
      </c>
      <c r="J53" s="84">
        <v>30000000</v>
      </c>
      <c r="K53" s="84">
        <v>30000000</v>
      </c>
      <c r="L53" s="84">
        <v>4284000</v>
      </c>
      <c r="M53" s="84">
        <v>4284000</v>
      </c>
      <c r="N53" s="84">
        <v>1579036.175</v>
      </c>
      <c r="O53" s="84"/>
      <c r="P53" s="84"/>
      <c r="Q53" s="84">
        <v>21432000</v>
      </c>
      <c r="R53" s="84">
        <v>61276231.2</v>
      </c>
      <c r="S53" s="38"/>
    </row>
    <row r="54" spans="1:19" s="39" customFormat="1" ht="57" customHeight="1">
      <c r="A54" s="40">
        <f t="shared" si="3"/>
        <v>47</v>
      </c>
      <c r="B54" s="76" t="s">
        <v>53</v>
      </c>
      <c r="C54" s="76" t="s">
        <v>202</v>
      </c>
      <c r="D54" s="76" t="s">
        <v>164</v>
      </c>
      <c r="E54" s="76" t="s">
        <v>27</v>
      </c>
      <c r="F54" s="71">
        <v>44026</v>
      </c>
      <c r="G54" s="102">
        <v>1.65</v>
      </c>
      <c r="H54" s="103" t="s">
        <v>1</v>
      </c>
      <c r="I54" s="84">
        <v>4284000</v>
      </c>
      <c r="J54" s="84">
        <v>4284000</v>
      </c>
      <c r="K54" s="84">
        <v>4284000</v>
      </c>
      <c r="L54" s="84">
        <v>1428000</v>
      </c>
      <c r="M54" s="84"/>
      <c r="N54" s="84">
        <v>94248</v>
      </c>
      <c r="O54" s="84"/>
      <c r="P54" s="84"/>
      <c r="Q54" s="84">
        <v>2856000</v>
      </c>
      <c r="R54" s="84">
        <v>8165589.600000001</v>
      </c>
      <c r="S54" s="38"/>
    </row>
    <row r="55" spans="1:19" s="39" customFormat="1" ht="57" customHeight="1">
      <c r="A55" s="40">
        <f t="shared" si="3"/>
        <v>48</v>
      </c>
      <c r="B55" s="76" t="s">
        <v>53</v>
      </c>
      <c r="C55" s="76" t="s">
        <v>203</v>
      </c>
      <c r="D55" s="76" t="s">
        <v>171</v>
      </c>
      <c r="E55" s="76" t="s">
        <v>27</v>
      </c>
      <c r="F55" s="71">
        <v>44593</v>
      </c>
      <c r="G55" s="102">
        <v>1.65</v>
      </c>
      <c r="H55" s="103" t="s">
        <v>1</v>
      </c>
      <c r="I55" s="84">
        <v>1428000</v>
      </c>
      <c r="J55" s="84">
        <v>1428000</v>
      </c>
      <c r="K55" s="84">
        <v>1428000</v>
      </c>
      <c r="L55" s="84"/>
      <c r="M55" s="84"/>
      <c r="N55" s="84">
        <v>11781</v>
      </c>
      <c r="O55" s="84"/>
      <c r="P55" s="84"/>
      <c r="Q55" s="84">
        <v>1428000</v>
      </c>
      <c r="R55" s="84">
        <v>4082794.8000000003</v>
      </c>
      <c r="S55" s="38"/>
    </row>
    <row r="56" spans="1:19" s="39" customFormat="1" ht="27.75" customHeight="1">
      <c r="A56" s="40">
        <f>A55+1</f>
        <v>49</v>
      </c>
      <c r="B56" s="76" t="s">
        <v>52</v>
      </c>
      <c r="C56" s="76" t="s">
        <v>87</v>
      </c>
      <c r="D56" s="76" t="s">
        <v>44</v>
      </c>
      <c r="E56" s="76" t="s">
        <v>25</v>
      </c>
      <c r="F56" s="71">
        <v>42572</v>
      </c>
      <c r="G56" s="102">
        <v>3.818</v>
      </c>
      <c r="H56" s="103" t="s">
        <v>1</v>
      </c>
      <c r="I56" s="84">
        <v>27000000</v>
      </c>
      <c r="J56" s="84">
        <v>27000000</v>
      </c>
      <c r="K56" s="84">
        <v>26999995.3</v>
      </c>
      <c r="L56" s="84"/>
      <c r="M56" s="84">
        <v>15428571.44</v>
      </c>
      <c r="N56" s="84">
        <v>1441571.13</v>
      </c>
      <c r="O56" s="84"/>
      <c r="P56" s="84"/>
      <c r="Q56" s="84">
        <v>11571423.86</v>
      </c>
      <c r="R56" s="84">
        <v>33083857.958126</v>
      </c>
      <c r="S56" s="38"/>
    </row>
    <row r="57" spans="1:19" s="39" customFormat="1" ht="40.5" customHeight="1">
      <c r="A57" s="40">
        <f t="shared" si="3"/>
        <v>50</v>
      </c>
      <c r="B57" s="76" t="s">
        <v>61</v>
      </c>
      <c r="C57" s="76" t="s">
        <v>56</v>
      </c>
      <c r="D57" s="76" t="s">
        <v>166</v>
      </c>
      <c r="E57" s="76" t="s">
        <v>25</v>
      </c>
      <c r="F57" s="71">
        <v>42641</v>
      </c>
      <c r="G57" s="102">
        <v>11</v>
      </c>
      <c r="H57" s="103" t="s">
        <v>5</v>
      </c>
      <c r="I57" s="85">
        <v>10000000</v>
      </c>
      <c r="J57" s="84">
        <v>27922005.12</v>
      </c>
      <c r="K57" s="84">
        <v>27922005.12</v>
      </c>
      <c r="L57" s="84"/>
      <c r="M57" s="84">
        <v>16029895</v>
      </c>
      <c r="N57" s="84">
        <v>12443665.4</v>
      </c>
      <c r="O57" s="84">
        <v>222399.38</v>
      </c>
      <c r="P57" s="84"/>
      <c r="Q57" s="84">
        <v>11892110.12</v>
      </c>
      <c r="R57" s="84">
        <v>11892110.12</v>
      </c>
      <c r="S57" s="38"/>
    </row>
    <row r="58" spans="1:19" s="39" customFormat="1" ht="40.5" customHeight="1">
      <c r="A58" s="40">
        <f t="shared" si="3"/>
        <v>51</v>
      </c>
      <c r="B58" s="74" t="s">
        <v>72</v>
      </c>
      <c r="C58" s="76" t="s">
        <v>103</v>
      </c>
      <c r="D58" s="76" t="s">
        <v>102</v>
      </c>
      <c r="E58" s="76" t="s">
        <v>27</v>
      </c>
      <c r="F58" s="71">
        <v>42734</v>
      </c>
      <c r="G58" s="102">
        <v>7.5</v>
      </c>
      <c r="H58" s="103" t="s">
        <v>1</v>
      </c>
      <c r="I58" s="84">
        <v>76854131</v>
      </c>
      <c r="J58" s="84">
        <v>76854131</v>
      </c>
      <c r="K58" s="84">
        <v>76854131</v>
      </c>
      <c r="L58" s="84"/>
      <c r="M58" s="84">
        <v>21182000</v>
      </c>
      <c r="N58" s="84">
        <v>31370942.845</v>
      </c>
      <c r="O58" s="84"/>
      <c r="P58" s="84"/>
      <c r="Q58" s="84">
        <v>55672131</v>
      </c>
      <c r="R58" s="84">
        <v>159172189.7421</v>
      </c>
      <c r="S58" s="38"/>
    </row>
    <row r="59" spans="1:19" s="39" customFormat="1" ht="40.5" customHeight="1">
      <c r="A59" s="40">
        <f t="shared" si="3"/>
        <v>52</v>
      </c>
      <c r="B59" s="73" t="s">
        <v>70</v>
      </c>
      <c r="C59" s="76" t="s">
        <v>112</v>
      </c>
      <c r="D59" s="76" t="s">
        <v>110</v>
      </c>
      <c r="E59" s="76" t="s">
        <v>24</v>
      </c>
      <c r="F59" s="71">
        <v>42790</v>
      </c>
      <c r="G59" s="102">
        <v>5</v>
      </c>
      <c r="H59" s="103" t="s">
        <v>0</v>
      </c>
      <c r="I59" s="84">
        <v>99000000</v>
      </c>
      <c r="J59" s="84">
        <v>94000000</v>
      </c>
      <c r="K59" s="84">
        <v>59172118.72</v>
      </c>
      <c r="L59" s="84"/>
      <c r="M59" s="84"/>
      <c r="N59" s="84">
        <v>896318.03</v>
      </c>
      <c r="O59" s="84"/>
      <c r="P59" s="84"/>
      <c r="Q59" s="84">
        <v>59172118.72</v>
      </c>
      <c r="R59" s="84">
        <v>154894855.17334402</v>
      </c>
      <c r="S59" s="38"/>
    </row>
    <row r="60" spans="1:19" s="39" customFormat="1" ht="40.5" customHeight="1">
      <c r="A60" s="40">
        <f t="shared" si="3"/>
        <v>53</v>
      </c>
      <c r="B60" s="73" t="s">
        <v>109</v>
      </c>
      <c r="C60" s="76" t="s">
        <v>46</v>
      </c>
      <c r="D60" s="76" t="s">
        <v>111</v>
      </c>
      <c r="E60" s="76" t="s">
        <v>25</v>
      </c>
      <c r="F60" s="71">
        <v>42817</v>
      </c>
      <c r="G60" s="102">
        <v>4.687</v>
      </c>
      <c r="H60" s="103" t="s">
        <v>1</v>
      </c>
      <c r="I60" s="84">
        <v>1132707.26</v>
      </c>
      <c r="J60" s="84">
        <v>1132707.26</v>
      </c>
      <c r="K60" s="84">
        <v>1132707.26</v>
      </c>
      <c r="L60" s="84"/>
      <c r="M60" s="84">
        <v>999000</v>
      </c>
      <c r="N60" s="84">
        <v>42027.28</v>
      </c>
      <c r="O60" s="84"/>
      <c r="P60" s="84"/>
      <c r="Q60" s="84">
        <v>133707.26</v>
      </c>
      <c r="R60" s="84">
        <v>382282.42706600006</v>
      </c>
      <c r="S60" s="38"/>
    </row>
    <row r="61" spans="1:19" s="39" customFormat="1" ht="40.5" customHeight="1">
      <c r="A61" s="40">
        <f t="shared" si="3"/>
        <v>54</v>
      </c>
      <c r="B61" s="76" t="s">
        <v>67</v>
      </c>
      <c r="C61" s="76" t="s">
        <v>116</v>
      </c>
      <c r="D61" s="76" t="s">
        <v>127</v>
      </c>
      <c r="E61" s="80" t="s">
        <v>27</v>
      </c>
      <c r="F61" s="71">
        <v>42923</v>
      </c>
      <c r="G61" s="102">
        <v>3.613</v>
      </c>
      <c r="H61" s="103" t="s">
        <v>1</v>
      </c>
      <c r="I61" s="84">
        <v>125000000</v>
      </c>
      <c r="J61" s="84">
        <v>125000000</v>
      </c>
      <c r="K61" s="84">
        <v>19808382.26</v>
      </c>
      <c r="L61" s="84"/>
      <c r="M61" s="84">
        <v>17322243.02</v>
      </c>
      <c r="N61" s="84">
        <v>3072028.79</v>
      </c>
      <c r="O61" s="84"/>
      <c r="P61" s="84"/>
      <c r="Q61" s="84">
        <v>2486139.24</v>
      </c>
      <c r="R61" s="84">
        <v>7108120.701084001</v>
      </c>
      <c r="S61" s="38"/>
    </row>
    <row r="62" spans="1:19" s="39" customFormat="1" ht="40.5" customHeight="1">
      <c r="A62" s="40">
        <f t="shared" si="3"/>
        <v>55</v>
      </c>
      <c r="B62" s="73" t="s">
        <v>117</v>
      </c>
      <c r="C62" s="76" t="s">
        <v>118</v>
      </c>
      <c r="D62" s="76" t="s">
        <v>115</v>
      </c>
      <c r="E62" s="80" t="s">
        <v>114</v>
      </c>
      <c r="F62" s="71">
        <v>42936</v>
      </c>
      <c r="G62" s="102">
        <v>1</v>
      </c>
      <c r="H62" s="103" t="s">
        <v>1</v>
      </c>
      <c r="I62" s="84">
        <v>7000000</v>
      </c>
      <c r="J62" s="84">
        <v>7000000</v>
      </c>
      <c r="K62" s="84">
        <v>7000000</v>
      </c>
      <c r="L62" s="84">
        <v>269230.77</v>
      </c>
      <c r="M62" s="84"/>
      <c r="N62" s="84">
        <v>397166.98</v>
      </c>
      <c r="O62" s="84"/>
      <c r="P62" s="84"/>
      <c r="Q62" s="84">
        <v>6730769.23</v>
      </c>
      <c r="R62" s="84">
        <v>19243942.305493</v>
      </c>
      <c r="S62" s="38"/>
    </row>
    <row r="63" spans="1:19" s="39" customFormat="1" ht="40.5" customHeight="1">
      <c r="A63" s="40">
        <f t="shared" si="3"/>
        <v>56</v>
      </c>
      <c r="B63" s="73" t="s">
        <v>117</v>
      </c>
      <c r="C63" s="80" t="s">
        <v>118</v>
      </c>
      <c r="D63" s="80" t="s">
        <v>181</v>
      </c>
      <c r="E63" s="80" t="s">
        <v>114</v>
      </c>
      <c r="F63" s="71">
        <v>45047</v>
      </c>
      <c r="G63" s="102">
        <v>1</v>
      </c>
      <c r="H63" s="103" t="s">
        <v>1</v>
      </c>
      <c r="I63" s="84">
        <v>269230.77</v>
      </c>
      <c r="J63" s="84">
        <v>269230.77</v>
      </c>
      <c r="K63" s="84">
        <v>269230.77</v>
      </c>
      <c r="L63" s="84"/>
      <c r="M63" s="84"/>
      <c r="N63" s="84">
        <v>673.08</v>
      </c>
      <c r="O63" s="84"/>
      <c r="P63" s="84"/>
      <c r="Q63" s="84">
        <v>269230.77</v>
      </c>
      <c r="R63" s="85">
        <v>769757.6945070002</v>
      </c>
      <c r="S63" s="38"/>
    </row>
    <row r="64" spans="1:19" s="39" customFormat="1" ht="27" customHeight="1">
      <c r="A64" s="40">
        <f t="shared" si="3"/>
        <v>57</v>
      </c>
      <c r="B64" s="73" t="s">
        <v>53</v>
      </c>
      <c r="C64" s="76" t="s">
        <v>119</v>
      </c>
      <c r="D64" s="77" t="s">
        <v>128</v>
      </c>
      <c r="E64" s="76" t="s">
        <v>25</v>
      </c>
      <c r="F64" s="71">
        <v>42992</v>
      </c>
      <c r="G64" s="102">
        <v>3.82</v>
      </c>
      <c r="H64" s="103" t="s">
        <v>1</v>
      </c>
      <c r="I64" s="84">
        <v>5500000</v>
      </c>
      <c r="J64" s="84">
        <v>5500000</v>
      </c>
      <c r="K64" s="84">
        <v>5408963.27</v>
      </c>
      <c r="L64" s="84"/>
      <c r="M64" s="84">
        <v>2142556.88</v>
      </c>
      <c r="N64" s="84">
        <v>207521.07</v>
      </c>
      <c r="O64" s="84"/>
      <c r="P64" s="84"/>
      <c r="Q64" s="84">
        <v>3266406.39</v>
      </c>
      <c r="R64" s="84">
        <v>9338982.509649001</v>
      </c>
      <c r="S64" s="38"/>
    </row>
    <row r="65" spans="1:19" s="39" customFormat="1" ht="37.5" customHeight="1">
      <c r="A65" s="40">
        <f aca="true" t="shared" si="5" ref="A65:A70">A64+1</f>
        <v>58</v>
      </c>
      <c r="B65" s="73" t="s">
        <v>74</v>
      </c>
      <c r="C65" s="76" t="s">
        <v>86</v>
      </c>
      <c r="D65" s="78" t="s">
        <v>121</v>
      </c>
      <c r="E65" s="89" t="s">
        <v>25</v>
      </c>
      <c r="F65" s="71">
        <v>43048</v>
      </c>
      <c r="G65" s="102">
        <v>3.5</v>
      </c>
      <c r="H65" s="103" t="s">
        <v>5</v>
      </c>
      <c r="I65" s="84">
        <v>37023382.16</v>
      </c>
      <c r="J65" s="84">
        <v>37023382.16</v>
      </c>
      <c r="K65" s="84">
        <v>37023382.16</v>
      </c>
      <c r="L65" s="84"/>
      <c r="M65" s="84">
        <v>11691600</v>
      </c>
      <c r="N65" s="84">
        <v>7339828.85</v>
      </c>
      <c r="O65" s="84"/>
      <c r="P65" s="84"/>
      <c r="Q65" s="84">
        <v>25331782.16</v>
      </c>
      <c r="R65" s="84">
        <v>25331782.16</v>
      </c>
      <c r="S65" s="38"/>
    </row>
    <row r="66" spans="1:19" s="39" customFormat="1" ht="37.5" customHeight="1">
      <c r="A66" s="40">
        <f>A65+1</f>
        <v>59</v>
      </c>
      <c r="B66" s="73" t="s">
        <v>74</v>
      </c>
      <c r="C66" s="76" t="s">
        <v>47</v>
      </c>
      <c r="D66" s="78" t="s">
        <v>120</v>
      </c>
      <c r="E66" s="89" t="s">
        <v>25</v>
      </c>
      <c r="F66" s="71">
        <v>43048</v>
      </c>
      <c r="G66" s="102">
        <v>4.732</v>
      </c>
      <c r="H66" s="103" t="s">
        <v>1</v>
      </c>
      <c r="I66" s="84">
        <v>17509199.83</v>
      </c>
      <c r="J66" s="84">
        <v>17509199.83</v>
      </c>
      <c r="K66" s="84">
        <v>17509199.83</v>
      </c>
      <c r="L66" s="84">
        <v>5002628.52</v>
      </c>
      <c r="M66" s="84"/>
      <c r="N66" s="84">
        <v>626912.87</v>
      </c>
      <c r="O66" s="84"/>
      <c r="P66" s="84"/>
      <c r="Q66" s="84">
        <v>12506571.31</v>
      </c>
      <c r="R66" s="84">
        <v>35757538.032421</v>
      </c>
      <c r="S66" s="38"/>
    </row>
    <row r="67" spans="1:19" s="39" customFormat="1" ht="48.75" customHeight="1">
      <c r="A67" s="40">
        <f>A66+1</f>
        <v>60</v>
      </c>
      <c r="B67" s="73" t="s">
        <v>74</v>
      </c>
      <c r="C67" s="76" t="s">
        <v>204</v>
      </c>
      <c r="D67" s="90" t="s">
        <v>165</v>
      </c>
      <c r="E67" s="89" t="s">
        <v>25</v>
      </c>
      <c r="F67" s="71">
        <v>44040</v>
      </c>
      <c r="G67" s="102">
        <v>4.732</v>
      </c>
      <c r="H67" s="103" t="s">
        <v>1</v>
      </c>
      <c r="I67" s="84">
        <v>5002628.52</v>
      </c>
      <c r="J67" s="84">
        <v>5002628.52</v>
      </c>
      <c r="K67" s="84">
        <v>5002628.52</v>
      </c>
      <c r="L67" s="84"/>
      <c r="M67" s="84"/>
      <c r="N67" s="84">
        <v>47593.76</v>
      </c>
      <c r="O67" s="84"/>
      <c r="P67" s="84"/>
      <c r="Q67" s="84">
        <v>5002628.52</v>
      </c>
      <c r="R67" s="84">
        <v>14303015.201531999</v>
      </c>
      <c r="S67" s="38"/>
    </row>
    <row r="68" spans="1:19" ht="33.75" customHeight="1">
      <c r="A68" s="40">
        <f>A67+1</f>
        <v>61</v>
      </c>
      <c r="B68" s="73" t="s">
        <v>74</v>
      </c>
      <c r="C68" s="76" t="s">
        <v>124</v>
      </c>
      <c r="D68" s="78" t="s">
        <v>123</v>
      </c>
      <c r="E68" s="89" t="s">
        <v>25</v>
      </c>
      <c r="F68" s="71">
        <v>43221</v>
      </c>
      <c r="G68" s="102">
        <v>4.732</v>
      </c>
      <c r="H68" s="103" t="s">
        <v>1</v>
      </c>
      <c r="I68" s="84">
        <v>28000000</v>
      </c>
      <c r="J68" s="84">
        <v>38000000</v>
      </c>
      <c r="K68" s="84">
        <v>36156828.29</v>
      </c>
      <c r="L68" s="84"/>
      <c r="M68" s="84">
        <v>1092000</v>
      </c>
      <c r="N68" s="84">
        <v>1161160.1</v>
      </c>
      <c r="O68" s="84"/>
      <c r="P68" s="84"/>
      <c r="Q68" s="84">
        <v>35064828.29</v>
      </c>
      <c r="R68" s="84">
        <v>100253850.563939</v>
      </c>
      <c r="S68" s="38"/>
    </row>
    <row r="69" spans="1:19" ht="33.75" customHeight="1">
      <c r="A69" s="40">
        <f t="shared" si="5"/>
        <v>62</v>
      </c>
      <c r="B69" s="73" t="s">
        <v>109</v>
      </c>
      <c r="C69" s="76" t="s">
        <v>125</v>
      </c>
      <c r="D69" s="78" t="s">
        <v>122</v>
      </c>
      <c r="E69" s="89" t="s">
        <v>27</v>
      </c>
      <c r="F69" s="71">
        <v>43221</v>
      </c>
      <c r="G69" s="102">
        <v>4.075</v>
      </c>
      <c r="H69" s="103" t="s">
        <v>1</v>
      </c>
      <c r="I69" s="84">
        <v>30000000</v>
      </c>
      <c r="J69" s="84">
        <v>30000000</v>
      </c>
      <c r="K69" s="84">
        <v>4670566.82</v>
      </c>
      <c r="L69" s="84"/>
      <c r="M69" s="84">
        <v>2856000</v>
      </c>
      <c r="N69" s="84">
        <v>714294.87</v>
      </c>
      <c r="O69" s="84"/>
      <c r="P69" s="84"/>
      <c r="Q69" s="84">
        <v>1814566.82</v>
      </c>
      <c r="R69" s="84">
        <v>5188027.995062</v>
      </c>
      <c r="S69" s="38"/>
    </row>
    <row r="70" spans="1:19" ht="26.25" customHeight="1">
      <c r="A70" s="40">
        <f t="shared" si="5"/>
        <v>63</v>
      </c>
      <c r="B70" s="76" t="s">
        <v>52</v>
      </c>
      <c r="C70" s="76" t="s">
        <v>131</v>
      </c>
      <c r="D70" s="76" t="s">
        <v>130</v>
      </c>
      <c r="E70" s="89" t="s">
        <v>25</v>
      </c>
      <c r="F70" s="71">
        <v>43530</v>
      </c>
      <c r="G70" s="102">
        <v>4.198</v>
      </c>
      <c r="H70" s="103" t="s">
        <v>1</v>
      </c>
      <c r="I70" s="84">
        <v>15000000</v>
      </c>
      <c r="J70" s="84">
        <v>18030000</v>
      </c>
      <c r="K70" s="84">
        <v>9890740</v>
      </c>
      <c r="L70" s="84"/>
      <c r="M70" s="84">
        <v>656928.57</v>
      </c>
      <c r="N70" s="84">
        <v>420186.481</v>
      </c>
      <c r="O70" s="84"/>
      <c r="P70" s="84"/>
      <c r="Q70" s="84">
        <v>9233811.43</v>
      </c>
      <c r="R70" s="84">
        <v>26400390.259513002</v>
      </c>
      <c r="S70" s="38"/>
    </row>
    <row r="71" spans="1:19" ht="33" customHeight="1">
      <c r="A71" s="40">
        <f aca="true" t="shared" si="6" ref="A71:A76">A70+1</f>
        <v>64</v>
      </c>
      <c r="B71" s="76" t="s">
        <v>68</v>
      </c>
      <c r="C71" s="76" t="s">
        <v>132</v>
      </c>
      <c r="D71" s="76" t="s">
        <v>133</v>
      </c>
      <c r="E71" s="89" t="s">
        <v>27</v>
      </c>
      <c r="F71" s="71">
        <v>43563</v>
      </c>
      <c r="G71" s="102">
        <v>4.05</v>
      </c>
      <c r="H71" s="103" t="s">
        <v>1</v>
      </c>
      <c r="I71" s="84">
        <v>40000000</v>
      </c>
      <c r="J71" s="84">
        <v>40000000</v>
      </c>
      <c r="K71" s="84">
        <v>3254232.48</v>
      </c>
      <c r="L71" s="84"/>
      <c r="M71" s="84"/>
      <c r="N71" s="84">
        <v>879145.879</v>
      </c>
      <c r="O71" s="84"/>
      <c r="P71" s="84"/>
      <c r="Q71" s="84">
        <v>3254232.48</v>
      </c>
      <c r="R71" s="84">
        <v>9304176.083568001</v>
      </c>
      <c r="S71" s="38"/>
    </row>
    <row r="72" spans="1:19" ht="44.25" customHeight="1">
      <c r="A72" s="41">
        <f t="shared" si="6"/>
        <v>65</v>
      </c>
      <c r="B72" s="78" t="s">
        <v>67</v>
      </c>
      <c r="C72" s="78" t="s">
        <v>134</v>
      </c>
      <c r="D72" s="78" t="s">
        <v>135</v>
      </c>
      <c r="E72" s="91" t="s">
        <v>34</v>
      </c>
      <c r="F72" s="79">
        <v>43784</v>
      </c>
      <c r="G72" s="102">
        <v>4.88</v>
      </c>
      <c r="H72" s="103" t="s">
        <v>1</v>
      </c>
      <c r="I72" s="84">
        <v>62000000</v>
      </c>
      <c r="J72" s="84">
        <v>62000000</v>
      </c>
      <c r="K72" s="84">
        <v>24884767.432</v>
      </c>
      <c r="L72" s="84"/>
      <c r="M72" s="84"/>
      <c r="N72" s="84">
        <v>1033019.38</v>
      </c>
      <c r="O72" s="84"/>
      <c r="P72" s="84"/>
      <c r="Q72" s="84">
        <v>24884767.432</v>
      </c>
      <c r="R72" s="84">
        <v>71148038.56483121</v>
      </c>
      <c r="S72" s="38"/>
    </row>
    <row r="73" spans="1:19" ht="24.75" customHeight="1">
      <c r="A73" s="41">
        <f t="shared" si="6"/>
        <v>66</v>
      </c>
      <c r="B73" s="78" t="s">
        <v>52</v>
      </c>
      <c r="C73" s="78" t="s">
        <v>139</v>
      </c>
      <c r="D73" s="78" t="s">
        <v>137</v>
      </c>
      <c r="E73" s="91" t="s">
        <v>25</v>
      </c>
      <c r="F73" s="79">
        <v>43896</v>
      </c>
      <c r="G73" s="102">
        <v>4.192</v>
      </c>
      <c r="H73" s="103" t="s">
        <v>1</v>
      </c>
      <c r="I73" s="84">
        <v>80000000</v>
      </c>
      <c r="J73" s="84">
        <v>80000000</v>
      </c>
      <c r="K73" s="84">
        <v>58085973.17</v>
      </c>
      <c r="L73" s="84"/>
      <c r="M73" s="84">
        <v>2420248.88</v>
      </c>
      <c r="N73" s="84">
        <v>2076336.89</v>
      </c>
      <c r="O73" s="84"/>
      <c r="P73" s="84"/>
      <c r="Q73" s="84">
        <v>55665724.29</v>
      </c>
      <c r="R73" s="84">
        <v>159153872.317539</v>
      </c>
      <c r="S73" s="38"/>
    </row>
    <row r="74" spans="1:19" ht="43.5" customHeight="1">
      <c r="A74" s="41">
        <f t="shared" si="6"/>
        <v>67</v>
      </c>
      <c r="B74" s="78" t="s">
        <v>61</v>
      </c>
      <c r="C74" s="78" t="s">
        <v>138</v>
      </c>
      <c r="D74" s="78" t="s">
        <v>144</v>
      </c>
      <c r="E74" s="91" t="s">
        <v>25</v>
      </c>
      <c r="F74" s="79">
        <v>43913</v>
      </c>
      <c r="G74" s="102">
        <v>11</v>
      </c>
      <c r="H74" s="103" t="s">
        <v>5</v>
      </c>
      <c r="I74" s="85">
        <v>17000000</v>
      </c>
      <c r="J74" s="85">
        <v>18856913.01</v>
      </c>
      <c r="K74" s="84">
        <v>73337359.99</v>
      </c>
      <c r="L74" s="84"/>
      <c r="M74" s="84">
        <v>5238382.86</v>
      </c>
      <c r="N74" s="85">
        <f>15100556.06+77651.955*2.8591</f>
        <v>15322570.764540501</v>
      </c>
      <c r="O74" s="84"/>
      <c r="P74" s="84"/>
      <c r="Q74" s="84">
        <v>68098977.13</v>
      </c>
      <c r="R74" s="84">
        <v>68098977.13</v>
      </c>
      <c r="S74" s="38"/>
    </row>
    <row r="75" spans="1:19" ht="27.75" customHeight="1">
      <c r="A75" s="41">
        <f t="shared" si="6"/>
        <v>68</v>
      </c>
      <c r="B75" s="78" t="s">
        <v>52</v>
      </c>
      <c r="C75" s="76" t="s">
        <v>143</v>
      </c>
      <c r="D75" s="80" t="s">
        <v>140</v>
      </c>
      <c r="E75" s="92" t="s">
        <v>25</v>
      </c>
      <c r="F75" s="79">
        <v>44020</v>
      </c>
      <c r="G75" s="102">
        <v>4.651</v>
      </c>
      <c r="H75" s="103" t="s">
        <v>1</v>
      </c>
      <c r="I75" s="84">
        <v>75000000</v>
      </c>
      <c r="J75" s="84">
        <v>75000000</v>
      </c>
      <c r="K75" s="84">
        <v>500000</v>
      </c>
      <c r="L75" s="84"/>
      <c r="M75" s="84"/>
      <c r="N75" s="84">
        <v>781314.924</v>
      </c>
      <c r="O75" s="84"/>
      <c r="P75" s="84"/>
      <c r="Q75" s="84">
        <v>500000</v>
      </c>
      <c r="R75" s="84">
        <v>1429550</v>
      </c>
      <c r="S75" s="38"/>
    </row>
    <row r="76" spans="1:19" ht="30.75" customHeight="1">
      <c r="A76" s="41">
        <f t="shared" si="6"/>
        <v>69</v>
      </c>
      <c r="B76" s="76" t="s">
        <v>67</v>
      </c>
      <c r="C76" s="76" t="s">
        <v>142</v>
      </c>
      <c r="D76" s="76" t="s">
        <v>141</v>
      </c>
      <c r="E76" s="80" t="s">
        <v>27</v>
      </c>
      <c r="F76" s="79">
        <v>44040</v>
      </c>
      <c r="G76" s="102">
        <v>2.63</v>
      </c>
      <c r="H76" s="103" t="s">
        <v>1</v>
      </c>
      <c r="I76" s="84">
        <v>100000000</v>
      </c>
      <c r="J76" s="84">
        <v>100000000</v>
      </c>
      <c r="K76" s="84"/>
      <c r="L76" s="84"/>
      <c r="M76" s="84"/>
      <c r="N76" s="84">
        <v>979861.108</v>
      </c>
      <c r="O76" s="84"/>
      <c r="P76" s="84"/>
      <c r="Q76" s="84"/>
      <c r="R76" s="84">
        <v>0</v>
      </c>
      <c r="S76" s="38"/>
    </row>
    <row r="77" spans="1:19" ht="42" customHeight="1">
      <c r="A77" s="41">
        <f aca="true" t="shared" si="7" ref="A77:A82">A76+1</f>
        <v>70</v>
      </c>
      <c r="B77" s="78" t="s">
        <v>70</v>
      </c>
      <c r="C77" s="76" t="s">
        <v>148</v>
      </c>
      <c r="D77" s="76" t="s">
        <v>147</v>
      </c>
      <c r="E77" s="89" t="s">
        <v>27</v>
      </c>
      <c r="F77" s="79">
        <v>44209</v>
      </c>
      <c r="G77" s="102">
        <v>3.25</v>
      </c>
      <c r="H77" s="103" t="s">
        <v>1</v>
      </c>
      <c r="I77" s="84">
        <v>130000000</v>
      </c>
      <c r="J77" s="84">
        <v>130000000</v>
      </c>
      <c r="K77" s="84">
        <v>2242813.75</v>
      </c>
      <c r="L77" s="84"/>
      <c r="M77" s="84"/>
      <c r="N77" s="84">
        <v>1410937.52</v>
      </c>
      <c r="O77" s="84"/>
      <c r="P77" s="84"/>
      <c r="Q77" s="84">
        <v>2242813.75</v>
      </c>
      <c r="R77" s="84">
        <v>6412428.792625001</v>
      </c>
      <c r="S77" s="38"/>
    </row>
    <row r="78" spans="1:19" ht="39" customHeight="1">
      <c r="A78" s="41">
        <f t="shared" si="7"/>
        <v>71</v>
      </c>
      <c r="B78" s="78" t="s">
        <v>70</v>
      </c>
      <c r="C78" s="76" t="s">
        <v>145</v>
      </c>
      <c r="D78" s="76" t="s">
        <v>146</v>
      </c>
      <c r="E78" s="76" t="s">
        <v>24</v>
      </c>
      <c r="F78" s="79">
        <v>44286</v>
      </c>
      <c r="G78" s="102">
        <v>2.732</v>
      </c>
      <c r="H78" s="103" t="s">
        <v>1</v>
      </c>
      <c r="I78" s="84">
        <v>17740000</v>
      </c>
      <c r="J78" s="84">
        <v>17740000</v>
      </c>
      <c r="K78" s="84">
        <v>6806279.42</v>
      </c>
      <c r="L78" s="84"/>
      <c r="M78" s="84"/>
      <c r="N78" s="84"/>
      <c r="O78" s="84"/>
      <c r="P78" s="84"/>
      <c r="Q78" s="84">
        <v>6806279.42</v>
      </c>
      <c r="R78" s="84">
        <v>19459833.489722002</v>
      </c>
      <c r="S78" s="38"/>
    </row>
    <row r="79" spans="1:19" ht="43.5" customHeight="1">
      <c r="A79" s="41">
        <f t="shared" si="7"/>
        <v>72</v>
      </c>
      <c r="B79" s="78" t="s">
        <v>70</v>
      </c>
      <c r="C79" s="80" t="s">
        <v>152</v>
      </c>
      <c r="D79" s="76" t="s">
        <v>149</v>
      </c>
      <c r="E79" s="76" t="s">
        <v>150</v>
      </c>
      <c r="F79" s="79">
        <v>44470</v>
      </c>
      <c r="G79" s="102">
        <v>1.495</v>
      </c>
      <c r="H79" s="103" t="s">
        <v>1</v>
      </c>
      <c r="I79" s="84">
        <v>58000000</v>
      </c>
      <c r="J79" s="84">
        <v>58000000</v>
      </c>
      <c r="K79" s="84">
        <v>12247940.08</v>
      </c>
      <c r="L79" s="84"/>
      <c r="M79" s="84"/>
      <c r="N79" s="84">
        <v>1039166.666</v>
      </c>
      <c r="O79" s="84"/>
      <c r="P79" s="84"/>
      <c r="Q79" s="84">
        <v>12247940.08</v>
      </c>
      <c r="R79" s="84">
        <v>35018085.482728004</v>
      </c>
      <c r="S79" s="38"/>
    </row>
    <row r="80" spans="1:19" ht="43.5" customHeight="1">
      <c r="A80" s="41">
        <f t="shared" si="7"/>
        <v>73</v>
      </c>
      <c r="B80" s="78" t="s">
        <v>52</v>
      </c>
      <c r="C80" s="80" t="s">
        <v>153</v>
      </c>
      <c r="D80" s="80" t="s">
        <v>151</v>
      </c>
      <c r="E80" s="76" t="s">
        <v>25</v>
      </c>
      <c r="F80" s="79">
        <v>44522</v>
      </c>
      <c r="G80" s="102">
        <v>4.102</v>
      </c>
      <c r="H80" s="103" t="s">
        <v>1</v>
      </c>
      <c r="I80" s="84">
        <v>9600000</v>
      </c>
      <c r="J80" s="84">
        <v>9600000</v>
      </c>
      <c r="K80" s="84">
        <v>96000</v>
      </c>
      <c r="L80" s="84"/>
      <c r="M80" s="84"/>
      <c r="N80" s="84">
        <v>62697.537</v>
      </c>
      <c r="O80" s="84"/>
      <c r="P80" s="84"/>
      <c r="Q80" s="84">
        <v>96000</v>
      </c>
      <c r="R80" s="84">
        <v>274473.60000000003</v>
      </c>
      <c r="S80" s="38"/>
    </row>
    <row r="81" spans="1:19" s="39" customFormat="1" ht="31.5" customHeight="1">
      <c r="A81" s="41">
        <f t="shared" si="7"/>
        <v>74</v>
      </c>
      <c r="B81" s="80" t="s">
        <v>67</v>
      </c>
      <c r="C81" s="80" t="s">
        <v>172</v>
      </c>
      <c r="D81" s="80" t="s">
        <v>173</v>
      </c>
      <c r="E81" s="80" t="s">
        <v>25</v>
      </c>
      <c r="F81" s="71">
        <v>44679</v>
      </c>
      <c r="G81" s="102">
        <v>3.761</v>
      </c>
      <c r="H81" s="103" t="s">
        <v>1</v>
      </c>
      <c r="I81" s="84">
        <v>35000000</v>
      </c>
      <c r="J81" s="84">
        <v>35000000</v>
      </c>
      <c r="K81" s="84">
        <v>3728565.6</v>
      </c>
      <c r="L81" s="84"/>
      <c r="M81" s="84"/>
      <c r="N81" s="84">
        <v>420708.501</v>
      </c>
      <c r="O81" s="84"/>
      <c r="P81" s="84"/>
      <c r="Q81" s="84">
        <v>3728565.6</v>
      </c>
      <c r="R81" s="85">
        <v>10660341.906960001</v>
      </c>
      <c r="S81" s="53"/>
    </row>
    <row r="82" spans="1:19" s="39" customFormat="1" ht="24.75" customHeight="1">
      <c r="A82" s="41">
        <f t="shared" si="7"/>
        <v>75</v>
      </c>
      <c r="B82" s="78" t="s">
        <v>52</v>
      </c>
      <c r="C82" s="80" t="s">
        <v>180</v>
      </c>
      <c r="D82" s="78" t="s">
        <v>179</v>
      </c>
      <c r="E82" s="89" t="s">
        <v>27</v>
      </c>
      <c r="F82" s="71">
        <v>44893</v>
      </c>
      <c r="G82" s="102">
        <v>2.3</v>
      </c>
      <c r="H82" s="103" t="s">
        <v>1</v>
      </c>
      <c r="I82" s="84">
        <v>47000000</v>
      </c>
      <c r="J82" s="84">
        <v>47000000</v>
      </c>
      <c r="K82" s="84"/>
      <c r="L82" s="84"/>
      <c r="M82" s="84"/>
      <c r="N82" s="84">
        <v>470000</v>
      </c>
      <c r="O82" s="84"/>
      <c r="P82" s="84"/>
      <c r="Q82" s="84"/>
      <c r="R82" s="85">
        <v>0</v>
      </c>
      <c r="S82" s="53"/>
    </row>
    <row r="83" spans="1:19" s="39" customFormat="1" ht="24">
      <c r="A83" s="41">
        <f>A82+1</f>
        <v>76</v>
      </c>
      <c r="B83" s="80" t="s">
        <v>53</v>
      </c>
      <c r="C83" s="80" t="s">
        <v>183</v>
      </c>
      <c r="D83" s="80" t="s">
        <v>182</v>
      </c>
      <c r="E83" s="92" t="s">
        <v>27</v>
      </c>
      <c r="F83" s="71">
        <v>45070</v>
      </c>
      <c r="G83" s="102">
        <v>3.555</v>
      </c>
      <c r="H83" s="103" t="s">
        <v>1</v>
      </c>
      <c r="I83" s="84">
        <v>53000000</v>
      </c>
      <c r="J83" s="84">
        <v>53000000</v>
      </c>
      <c r="K83" s="84"/>
      <c r="L83" s="84"/>
      <c r="M83" s="84"/>
      <c r="N83" s="84"/>
      <c r="O83" s="84"/>
      <c r="P83" s="84"/>
      <c r="Q83" s="84"/>
      <c r="R83" s="85">
        <v>0</v>
      </c>
      <c r="S83" s="53"/>
    </row>
    <row r="84" spans="1:19" s="39" customFormat="1" ht="27.75" customHeight="1">
      <c r="A84" s="41">
        <f>A83+1</f>
        <v>77</v>
      </c>
      <c r="B84" s="80" t="s">
        <v>52</v>
      </c>
      <c r="C84" s="93" t="s">
        <v>184</v>
      </c>
      <c r="D84" s="80" t="s">
        <v>185</v>
      </c>
      <c r="E84" s="92" t="s">
        <v>25</v>
      </c>
      <c r="F84" s="71">
        <v>45070</v>
      </c>
      <c r="G84" s="102">
        <v>3.88</v>
      </c>
      <c r="H84" s="103" t="s">
        <v>1</v>
      </c>
      <c r="I84" s="84">
        <v>50600000</v>
      </c>
      <c r="J84" s="84">
        <v>50600000</v>
      </c>
      <c r="K84" s="84"/>
      <c r="L84" s="84"/>
      <c r="M84" s="104"/>
      <c r="N84" s="104"/>
      <c r="O84" s="104"/>
      <c r="P84" s="104"/>
      <c r="Q84" s="104"/>
      <c r="R84" s="94">
        <v>0</v>
      </c>
      <c r="S84" s="53"/>
    </row>
    <row r="85" spans="1:19" s="39" customFormat="1" ht="33.75" customHeight="1">
      <c r="A85" s="27">
        <f>A84+1</f>
        <v>78</v>
      </c>
      <c r="B85" s="73" t="s">
        <v>68</v>
      </c>
      <c r="C85" s="80" t="s">
        <v>187</v>
      </c>
      <c r="D85" s="80" t="s">
        <v>186</v>
      </c>
      <c r="E85" s="92" t="s">
        <v>25</v>
      </c>
      <c r="F85" s="71">
        <v>45083</v>
      </c>
      <c r="G85" s="102">
        <v>4.455</v>
      </c>
      <c r="H85" s="103" t="s">
        <v>1</v>
      </c>
      <c r="I85" s="84">
        <v>19000000</v>
      </c>
      <c r="J85" s="84">
        <v>19000000</v>
      </c>
      <c r="K85" s="84"/>
      <c r="L85" s="84"/>
      <c r="M85" s="105"/>
      <c r="N85" s="106"/>
      <c r="O85" s="106"/>
      <c r="P85" s="106"/>
      <c r="Q85" s="106"/>
      <c r="R85" s="99">
        <v>0</v>
      </c>
      <c r="S85" s="53"/>
    </row>
    <row r="86" spans="1:20" ht="19.5" customHeight="1">
      <c r="A86" s="81"/>
      <c r="C86" s="82"/>
      <c r="D86" s="82"/>
      <c r="E86" s="82"/>
      <c r="F86" s="55"/>
      <c r="G86" s="52"/>
      <c r="H86" s="54"/>
      <c r="I86" s="86"/>
      <c r="J86" s="86"/>
      <c r="K86" s="86"/>
      <c r="L86" s="86"/>
      <c r="M86" s="86"/>
      <c r="N86" s="95"/>
      <c r="O86" s="95"/>
      <c r="P86" s="95"/>
      <c r="Q86" s="95"/>
      <c r="R86" s="96">
        <f>SUM(R8:R85)</f>
        <v>2690820605.96517</v>
      </c>
      <c r="S86" s="53"/>
      <c r="T86" s="39"/>
    </row>
    <row r="87" spans="2:18" ht="23.25" customHeight="1">
      <c r="B87" s="45"/>
      <c r="N87" s="97"/>
      <c r="O87" s="97"/>
      <c r="P87" s="97"/>
      <c r="Q87" s="97"/>
      <c r="R87" s="98"/>
    </row>
    <row r="88" spans="2:18" ht="27.75" customHeight="1">
      <c r="B88" s="107" t="s">
        <v>178</v>
      </c>
      <c r="C88" s="107"/>
      <c r="D88" s="107"/>
      <c r="E88" s="107"/>
      <c r="F88" s="107"/>
      <c r="G88" s="107"/>
      <c r="H88" s="107"/>
      <c r="I88" s="107"/>
      <c r="J88" s="107"/>
      <c r="K88" s="107"/>
      <c r="L88" s="107"/>
      <c r="M88" s="107"/>
      <c r="N88" s="107"/>
      <c r="O88" s="107"/>
      <c r="P88" s="107"/>
      <c r="Q88" s="107"/>
      <c r="R88" s="108"/>
    </row>
    <row r="89" spans="2:4" ht="15">
      <c r="B89" s="45" t="s">
        <v>101</v>
      </c>
      <c r="D89" s="51"/>
    </row>
    <row r="91" ht="15">
      <c r="H91" s="47"/>
    </row>
    <row r="92" ht="15">
      <c r="H92" s="47"/>
    </row>
    <row r="93" ht="15">
      <c r="H93" s="47"/>
    </row>
    <row r="94" ht="15">
      <c r="H94" s="47"/>
    </row>
    <row r="95" ht="15">
      <c r="H95" s="47"/>
    </row>
  </sheetData>
  <sheetProtection/>
  <mergeCells count="2">
    <mergeCell ref="B88:R88"/>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31"/>
  <sheetViews>
    <sheetView zoomScalePageLayoutView="0" workbookViewId="0" topLeftCell="A1">
      <selection activeCell="B3" sqref="B3"/>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7" width="16.5" style="0" customWidth="1"/>
    <col min="8" max="8" width="10.5" style="0" bestFit="1" customWidth="1"/>
    <col min="9" max="9" width="28.59765625" style="24" customWidth="1"/>
    <col min="10" max="10" width="15.5" style="11" bestFit="1" customWidth="1"/>
  </cols>
  <sheetData>
    <row r="1" spans="1:10" s="17" customFormat="1" ht="15.75">
      <c r="A1" s="57">
        <v>45107</v>
      </c>
      <c r="B1" s="60"/>
      <c r="C1" s="60"/>
      <c r="D1" s="60"/>
      <c r="E1" s="60"/>
      <c r="F1" s="60"/>
      <c r="G1" s="61"/>
      <c r="I1" s="19"/>
      <c r="J1" s="20"/>
    </row>
    <row r="2" spans="1:10" s="17" customFormat="1" ht="15.75">
      <c r="A2" s="60"/>
      <c r="B2" s="59" t="s">
        <v>1</v>
      </c>
      <c r="C2" s="59" t="s">
        <v>5</v>
      </c>
      <c r="D2" s="59" t="s">
        <v>0</v>
      </c>
      <c r="E2" s="59" t="s">
        <v>4</v>
      </c>
      <c r="F2" s="59" t="s">
        <v>3</v>
      </c>
      <c r="G2" s="59" t="s">
        <v>2</v>
      </c>
      <c r="I2" s="6"/>
      <c r="J2" s="20"/>
    </row>
    <row r="3" spans="1:10" s="17" customFormat="1" ht="23.25" customHeight="1">
      <c r="A3" s="60"/>
      <c r="B3" s="62">
        <v>2.8591</v>
      </c>
      <c r="C3" s="63">
        <v>1</v>
      </c>
      <c r="D3" s="62">
        <v>2.6177</v>
      </c>
      <c r="E3" s="64"/>
      <c r="F3" s="65">
        <f>1.8148/100</f>
        <v>0.018148</v>
      </c>
      <c r="G3" s="61">
        <v>3.48173409697301</v>
      </c>
      <c r="H3" s="25"/>
      <c r="I3" s="19"/>
      <c r="J3" s="20"/>
    </row>
    <row r="4" spans="1:10" s="17" customFormat="1" ht="23.25" customHeight="1">
      <c r="A4" s="57"/>
      <c r="B4" s="58"/>
      <c r="C4" s="58"/>
      <c r="D4" s="58"/>
      <c r="E4" s="58"/>
      <c r="F4" s="58"/>
      <c r="G4" s="58"/>
      <c r="H4" s="25"/>
      <c r="I4" s="19"/>
      <c r="J4" s="20"/>
    </row>
    <row r="5" spans="1:10" s="17" customFormat="1" ht="23.25" customHeight="1">
      <c r="A5" s="57"/>
      <c r="B5" s="58"/>
      <c r="C5" s="58"/>
      <c r="D5" s="58"/>
      <c r="E5" s="58"/>
      <c r="F5" s="58"/>
      <c r="G5" s="58"/>
      <c r="H5" s="25"/>
      <c r="I5" s="19"/>
      <c r="J5" s="20"/>
    </row>
    <row r="6" spans="1:10" s="17" customFormat="1" ht="23.25" customHeight="1">
      <c r="A6" s="57"/>
      <c r="B6" s="58"/>
      <c r="C6" s="58"/>
      <c r="D6" s="58"/>
      <c r="E6" s="58"/>
      <c r="F6" s="58"/>
      <c r="G6" s="58"/>
      <c r="H6" s="25"/>
      <c r="I6" s="19"/>
      <c r="J6" s="20"/>
    </row>
    <row r="7" spans="1:10" s="17" customFormat="1" ht="23.25" customHeight="1">
      <c r="A7" s="57"/>
      <c r="B7" s="58"/>
      <c r="C7" s="58"/>
      <c r="D7" s="58"/>
      <c r="E7" s="58"/>
      <c r="F7" s="58"/>
      <c r="G7" s="58"/>
      <c r="H7" s="25"/>
      <c r="I7" s="19"/>
      <c r="J7" s="20"/>
    </row>
    <row r="8" spans="1:10" s="17" customFormat="1" ht="23.25" customHeight="1">
      <c r="A8" s="57"/>
      <c r="B8" s="58"/>
      <c r="C8" s="58"/>
      <c r="D8" s="58"/>
      <c r="E8" s="58"/>
      <c r="F8" s="58"/>
      <c r="G8" s="58"/>
      <c r="H8" s="25"/>
      <c r="I8" s="19"/>
      <c r="J8" s="20"/>
    </row>
    <row r="9" spans="1:10" s="17" customFormat="1" ht="23.25" customHeight="1">
      <c r="A9" s="57"/>
      <c r="B9" s="58"/>
      <c r="C9" s="58"/>
      <c r="D9" s="58"/>
      <c r="E9" s="58"/>
      <c r="F9" s="58"/>
      <c r="G9" s="58"/>
      <c r="H9" s="25"/>
      <c r="I9" s="19"/>
      <c r="J9" s="20"/>
    </row>
    <row r="10" spans="1:10" s="17" customFormat="1" ht="23.25" customHeight="1">
      <c r="A10" s="57"/>
      <c r="B10" s="58"/>
      <c r="C10" s="58"/>
      <c r="D10" s="58"/>
      <c r="E10" s="58"/>
      <c r="F10" s="58"/>
      <c r="G10" s="58"/>
      <c r="H10" s="25"/>
      <c r="I10" s="19"/>
      <c r="J10" s="20"/>
    </row>
    <row r="11" spans="1:10" s="17" customFormat="1" ht="23.25" customHeight="1">
      <c r="A11" s="57"/>
      <c r="B11" s="58"/>
      <c r="C11" s="58"/>
      <c r="D11" s="58"/>
      <c r="E11" s="58"/>
      <c r="F11" s="58"/>
      <c r="G11" s="58"/>
      <c r="H11" s="25"/>
      <c r="I11" s="19"/>
      <c r="J11" s="20"/>
    </row>
    <row r="12" spans="1:10" s="17" customFormat="1" ht="23.25" customHeight="1">
      <c r="A12" s="57"/>
      <c r="B12" s="58"/>
      <c r="C12" s="58"/>
      <c r="D12" s="58"/>
      <c r="E12" s="58"/>
      <c r="F12" s="58"/>
      <c r="G12" s="58"/>
      <c r="H12" s="25"/>
      <c r="I12" s="19"/>
      <c r="J12" s="20"/>
    </row>
    <row r="13" spans="1:10" s="17" customFormat="1" ht="23.25" customHeight="1">
      <c r="A13" s="57"/>
      <c r="B13" s="58"/>
      <c r="C13" s="58"/>
      <c r="D13" s="58"/>
      <c r="E13" s="58"/>
      <c r="F13" s="58"/>
      <c r="G13" s="58"/>
      <c r="H13" s="25"/>
      <c r="I13" s="19"/>
      <c r="J13" s="20"/>
    </row>
    <row r="14" spans="1:10" s="17" customFormat="1" ht="23.25" customHeight="1">
      <c r="A14" s="57"/>
      <c r="B14" s="58"/>
      <c r="C14" s="58"/>
      <c r="D14" s="58"/>
      <c r="E14" s="58"/>
      <c r="F14" s="58"/>
      <c r="G14" s="58"/>
      <c r="H14" s="25"/>
      <c r="I14" s="19"/>
      <c r="J14" s="20"/>
    </row>
    <row r="15" spans="1:10" s="17" customFormat="1" ht="23.25" customHeight="1">
      <c r="A15" s="57"/>
      <c r="B15" s="58"/>
      <c r="C15" s="58"/>
      <c r="D15" s="58"/>
      <c r="E15" s="58"/>
      <c r="F15" s="58"/>
      <c r="G15" s="58"/>
      <c r="H15" s="25"/>
      <c r="I15" s="19"/>
      <c r="J15" s="20"/>
    </row>
    <row r="16" spans="1:10" s="17" customFormat="1" ht="23.25" customHeight="1">
      <c r="A16" s="57"/>
      <c r="B16" s="58"/>
      <c r="C16" s="58"/>
      <c r="D16" s="58"/>
      <c r="E16" s="58"/>
      <c r="F16" s="58"/>
      <c r="G16" s="58"/>
      <c r="H16" s="25"/>
      <c r="I16" s="19"/>
      <c r="J16" s="20"/>
    </row>
    <row r="17" spans="1:10" s="17" customFormat="1" ht="23.25" customHeight="1">
      <c r="A17" s="57"/>
      <c r="B17" s="58"/>
      <c r="C17" s="58"/>
      <c r="D17" s="58"/>
      <c r="E17" s="58"/>
      <c r="F17" s="58"/>
      <c r="G17" s="58"/>
      <c r="H17" s="25"/>
      <c r="I17" s="19"/>
      <c r="J17" s="20"/>
    </row>
    <row r="18" spans="1:10" s="17" customFormat="1" ht="23.25" customHeight="1">
      <c r="A18" s="57"/>
      <c r="B18" s="58"/>
      <c r="C18" s="58"/>
      <c r="D18" s="58"/>
      <c r="E18" s="58"/>
      <c r="F18" s="58"/>
      <c r="G18" s="58"/>
      <c r="H18" s="25"/>
      <c r="I18" s="19"/>
      <c r="J18" s="20"/>
    </row>
    <row r="19" spans="1:10" s="17" customFormat="1" ht="23.25" customHeight="1">
      <c r="A19" s="57"/>
      <c r="B19" s="58"/>
      <c r="C19" s="58"/>
      <c r="D19" s="58"/>
      <c r="E19" s="58"/>
      <c r="F19" s="58"/>
      <c r="G19" s="58"/>
      <c r="H19" s="25"/>
      <c r="I19" s="19"/>
      <c r="J19" s="20"/>
    </row>
    <row r="20" spans="1:10" s="17" customFormat="1" ht="23.25" customHeight="1">
      <c r="A20" s="57"/>
      <c r="B20" s="58"/>
      <c r="C20" s="58"/>
      <c r="D20" s="58"/>
      <c r="E20" s="58"/>
      <c r="F20" s="58"/>
      <c r="G20" s="58"/>
      <c r="H20" s="25"/>
      <c r="I20" s="19"/>
      <c r="J20" s="20"/>
    </row>
    <row r="21" spans="1:10" s="17" customFormat="1" ht="23.25" customHeight="1">
      <c r="A21" s="57"/>
      <c r="B21" s="58"/>
      <c r="C21" s="58"/>
      <c r="D21" s="58"/>
      <c r="E21" s="58"/>
      <c r="F21" s="58"/>
      <c r="G21" s="58"/>
      <c r="H21" s="25"/>
      <c r="I21" s="19"/>
      <c r="J21" s="20"/>
    </row>
    <row r="22" spans="1:10" s="17" customFormat="1" ht="23.25" customHeight="1">
      <c r="A22" s="57"/>
      <c r="B22" s="58"/>
      <c r="C22" s="58"/>
      <c r="D22" s="58"/>
      <c r="E22" s="58"/>
      <c r="F22" s="58"/>
      <c r="G22" s="58"/>
      <c r="H22" s="25"/>
      <c r="I22" s="19"/>
      <c r="J22" s="20"/>
    </row>
    <row r="23" spans="1:10" s="17" customFormat="1" ht="23.25" customHeight="1">
      <c r="A23" s="57"/>
      <c r="B23" s="58"/>
      <c r="C23" s="58"/>
      <c r="D23" s="58"/>
      <c r="E23" s="58"/>
      <c r="F23" s="58"/>
      <c r="G23" s="58"/>
      <c r="H23" s="25"/>
      <c r="I23" s="19"/>
      <c r="J23" s="20"/>
    </row>
    <row r="24" spans="1:10" s="17" customFormat="1" ht="23.25" customHeight="1">
      <c r="A24" s="57"/>
      <c r="B24" s="58"/>
      <c r="C24" s="58"/>
      <c r="D24" s="58"/>
      <c r="E24" s="58"/>
      <c r="F24" s="58"/>
      <c r="G24" s="58"/>
      <c r="H24" s="25"/>
      <c r="I24" s="19"/>
      <c r="J24" s="20"/>
    </row>
    <row r="25" spans="1:10" s="17" customFormat="1" ht="23.25" customHeight="1">
      <c r="A25" s="57"/>
      <c r="B25" s="58"/>
      <c r="C25" s="58"/>
      <c r="D25" s="58"/>
      <c r="E25" s="58"/>
      <c r="F25" s="58"/>
      <c r="G25" s="58"/>
      <c r="H25" s="25"/>
      <c r="I25" s="19"/>
      <c r="J25" s="20"/>
    </row>
    <row r="26" spans="1:10" s="17" customFormat="1" ht="23.25" customHeight="1">
      <c r="A26" s="57"/>
      <c r="B26" s="58"/>
      <c r="C26" s="58"/>
      <c r="D26" s="58"/>
      <c r="E26" s="58"/>
      <c r="F26" s="58"/>
      <c r="G26" s="58"/>
      <c r="H26" s="25"/>
      <c r="I26" s="19"/>
      <c r="J26" s="20"/>
    </row>
    <row r="27" spans="1:10" s="17" customFormat="1" ht="23.25" customHeight="1">
      <c r="A27" s="57"/>
      <c r="B27" s="58"/>
      <c r="C27" s="58"/>
      <c r="D27" s="58"/>
      <c r="E27" s="58"/>
      <c r="F27" s="58"/>
      <c r="G27" s="58"/>
      <c r="H27" s="25"/>
      <c r="I27" s="19"/>
      <c r="J27" s="20"/>
    </row>
    <row r="28" spans="1:10" s="17" customFormat="1" ht="23.25" customHeight="1">
      <c r="A28" s="57"/>
      <c r="B28" s="58"/>
      <c r="C28" s="58"/>
      <c r="D28" s="58"/>
      <c r="E28" s="58"/>
      <c r="F28" s="58"/>
      <c r="G28" s="58"/>
      <c r="H28" s="25"/>
      <c r="I28" s="19"/>
      <c r="J28" s="20"/>
    </row>
    <row r="29" spans="1:10" ht="15.75">
      <c r="A29" s="4"/>
      <c r="B29" s="10"/>
      <c r="C29" s="15"/>
      <c r="I29" s="18"/>
      <c r="J29" s="10"/>
    </row>
    <row r="30" spans="1:10" ht="15.75">
      <c r="A30" s="4"/>
      <c r="B30" s="10"/>
      <c r="C30" s="15"/>
      <c r="I30" s="23"/>
      <c r="J30" s="9"/>
    </row>
    <row r="31" spans="1:10" ht="15.75">
      <c r="A31" s="3"/>
      <c r="B31" s="9"/>
      <c r="C31" s="14"/>
      <c r="I31" s="18"/>
      <c r="J31" s="10"/>
    </row>
    <row r="32" spans="1:10" ht="15.75">
      <c r="A32" s="3"/>
      <c r="B32" s="9"/>
      <c r="C32" s="14"/>
      <c r="I32" s="18"/>
      <c r="J32" s="10"/>
    </row>
    <row r="33" spans="1:10" ht="15.75">
      <c r="A33" s="4"/>
      <c r="B33" s="10"/>
      <c r="C33" s="15"/>
      <c r="I33" s="23"/>
      <c r="J33" s="9"/>
    </row>
    <row r="34" spans="1:10" ht="15.75">
      <c r="A34" s="4"/>
      <c r="B34" s="10"/>
      <c r="C34" s="15"/>
      <c r="I34" s="18"/>
      <c r="J34" s="10"/>
    </row>
    <row r="35" spans="1:10" ht="15.75">
      <c r="A35" s="4"/>
      <c r="B35" s="10"/>
      <c r="C35" s="15"/>
      <c r="I35" s="23"/>
      <c r="J35" s="9"/>
    </row>
    <row r="36" spans="1:10" ht="15.75">
      <c r="A36" s="4"/>
      <c r="B36" s="10"/>
      <c r="C36" s="15"/>
      <c r="I36" s="18"/>
      <c r="J36" s="10"/>
    </row>
    <row r="37" spans="1:10" ht="15.75">
      <c r="A37" s="4"/>
      <c r="B37" s="10"/>
      <c r="C37" s="15"/>
      <c r="I37" s="18"/>
      <c r="J37" s="10"/>
    </row>
    <row r="38" spans="1:10" ht="15.75">
      <c r="A38" s="3"/>
      <c r="B38" s="9"/>
      <c r="C38" s="14"/>
      <c r="I38" s="23"/>
      <c r="J38" s="9"/>
    </row>
    <row r="39" spans="1:10" ht="15.75">
      <c r="A39" s="4"/>
      <c r="B39" s="10"/>
      <c r="C39" s="15"/>
      <c r="I39" s="18"/>
      <c r="J39" s="10"/>
    </row>
    <row r="40" spans="1:10" ht="15.75">
      <c r="A40" s="4"/>
      <c r="B40" s="10"/>
      <c r="C40" s="15"/>
      <c r="I40" s="18"/>
      <c r="J40" s="10"/>
    </row>
    <row r="41" spans="1:10" ht="15.75">
      <c r="A41" s="3"/>
      <c r="B41" s="9"/>
      <c r="C41" s="14"/>
      <c r="I41" s="23"/>
      <c r="J41" s="9"/>
    </row>
    <row r="42" spans="1:10" ht="15.75">
      <c r="A42" s="4"/>
      <c r="B42" s="10"/>
      <c r="C42" s="15"/>
      <c r="I42" s="18"/>
      <c r="J42" s="10"/>
    </row>
    <row r="43" spans="1:10" ht="15.75">
      <c r="A43" s="3"/>
      <c r="B43" s="9"/>
      <c r="C43" s="14"/>
      <c r="I43" s="18"/>
      <c r="J43" s="10"/>
    </row>
    <row r="44" spans="1:10" ht="15.75">
      <c r="A44" s="4"/>
      <c r="B44" s="10"/>
      <c r="C44" s="15"/>
      <c r="I44" s="23"/>
      <c r="J44" s="9"/>
    </row>
    <row r="45" spans="1:10" ht="15.75">
      <c r="A45" s="4"/>
      <c r="B45" s="10"/>
      <c r="C45" s="15"/>
      <c r="I45" s="18"/>
      <c r="J45" s="10"/>
    </row>
    <row r="46" spans="1:10" ht="15.75">
      <c r="A46" s="3"/>
      <c r="B46" s="9"/>
      <c r="C46" s="14"/>
      <c r="I46" s="18"/>
      <c r="J46" s="10"/>
    </row>
    <row r="47" spans="1:10" ht="15.75">
      <c r="A47" s="4"/>
      <c r="B47" s="10"/>
      <c r="C47" s="15"/>
      <c r="I47" s="23"/>
      <c r="J47" s="9"/>
    </row>
    <row r="48" spans="1:10" ht="15.75">
      <c r="A48" s="3"/>
      <c r="B48" s="9"/>
      <c r="C48" s="14"/>
      <c r="I48" s="18"/>
      <c r="J48" s="10"/>
    </row>
    <row r="49" spans="1:10" ht="15.75">
      <c r="A49" s="4"/>
      <c r="B49" s="10"/>
      <c r="C49" s="15"/>
      <c r="I49" s="18"/>
      <c r="J49" s="10"/>
    </row>
    <row r="50" spans="1:10" ht="15.75">
      <c r="A50" s="4"/>
      <c r="B50" s="10"/>
      <c r="C50" s="15"/>
      <c r="I50" s="18"/>
      <c r="J50" s="10"/>
    </row>
    <row r="51" spans="1:10" ht="15.75">
      <c r="A51" s="3"/>
      <c r="B51" s="9"/>
      <c r="C51" s="14"/>
      <c r="I51" s="18"/>
      <c r="J51" s="10"/>
    </row>
    <row r="52" spans="1:10" ht="15.75">
      <c r="A52" s="4"/>
      <c r="B52" s="10"/>
      <c r="C52" s="15"/>
      <c r="I52" s="23"/>
      <c r="J52" s="9"/>
    </row>
    <row r="53" spans="1:10" ht="15.75">
      <c r="A53" s="4"/>
      <c r="B53" s="10"/>
      <c r="C53" s="15"/>
      <c r="I53" s="18"/>
      <c r="J53" s="10"/>
    </row>
    <row r="54" spans="1:10" ht="15.75">
      <c r="A54" s="3"/>
      <c r="B54" s="9"/>
      <c r="C54" s="14"/>
      <c r="I54" s="18"/>
      <c r="J54" s="10"/>
    </row>
    <row r="55" spans="1:10" ht="15.75">
      <c r="A55" s="4"/>
      <c r="B55" s="10"/>
      <c r="C55" s="15"/>
      <c r="I55" s="22"/>
      <c r="J55" s="8"/>
    </row>
    <row r="56" spans="1:10" ht="15.75">
      <c r="A56" s="4"/>
      <c r="B56" s="10"/>
      <c r="C56" s="15"/>
      <c r="I56" s="23"/>
      <c r="J56" s="9"/>
    </row>
    <row r="57" spans="1:10" ht="15.75">
      <c r="A57" s="3"/>
      <c r="B57" s="9"/>
      <c r="C57" s="14"/>
      <c r="I57" s="18"/>
      <c r="J57" s="10"/>
    </row>
    <row r="58" spans="1:10" ht="15.75">
      <c r="A58" s="4"/>
      <c r="B58" s="10"/>
      <c r="C58" s="15"/>
      <c r="I58" s="18"/>
      <c r="J58" s="10"/>
    </row>
    <row r="59" spans="1:10" ht="15.75">
      <c r="A59" s="4"/>
      <c r="B59" s="10"/>
      <c r="C59" s="15"/>
      <c r="I59" s="18"/>
      <c r="J59" s="10"/>
    </row>
    <row r="60" spans="1:10" ht="15.75">
      <c r="A60" s="3"/>
      <c r="B60" s="9"/>
      <c r="C60" s="14"/>
      <c r="I60" s="18"/>
      <c r="J60" s="10"/>
    </row>
    <row r="61" spans="1:10" ht="15.75">
      <c r="A61" s="4"/>
      <c r="B61" s="10"/>
      <c r="C61" s="15"/>
      <c r="I61" s="18"/>
      <c r="J61" s="10"/>
    </row>
    <row r="62" spans="1:10" ht="15.75">
      <c r="A62" s="4"/>
      <c r="B62" s="10"/>
      <c r="C62" s="15"/>
      <c r="I62" s="18"/>
      <c r="J62" s="10"/>
    </row>
    <row r="63" spans="1:10" ht="15.75">
      <c r="A63" s="4"/>
      <c r="B63" s="10"/>
      <c r="C63" s="15"/>
      <c r="I63" s="18"/>
      <c r="J63" s="10"/>
    </row>
    <row r="64" spans="1:10" ht="15.75">
      <c r="A64" s="4"/>
      <c r="B64" s="10"/>
      <c r="C64" s="15"/>
      <c r="I64" s="18"/>
      <c r="J64" s="10"/>
    </row>
    <row r="65" spans="1:10" ht="15.75">
      <c r="A65" s="3"/>
      <c r="B65" s="9"/>
      <c r="C65" s="14"/>
      <c r="I65" s="18"/>
      <c r="J65" s="10"/>
    </row>
    <row r="66" spans="1:10" ht="15.75">
      <c r="A66" s="4"/>
      <c r="B66" s="10"/>
      <c r="C66" s="15"/>
      <c r="I66" s="18"/>
      <c r="J66" s="10"/>
    </row>
    <row r="67" spans="1:10" ht="15.75">
      <c r="A67" s="4"/>
      <c r="B67" s="10"/>
      <c r="C67" s="15"/>
      <c r="I67" s="18"/>
      <c r="J67" s="10"/>
    </row>
    <row r="68" spans="1:10" ht="15.75">
      <c r="A68" s="2"/>
      <c r="B68" s="8"/>
      <c r="C68" s="13"/>
      <c r="I68" s="18"/>
      <c r="J68" s="10"/>
    </row>
    <row r="69" spans="1:10" ht="15.75">
      <c r="A69" s="2"/>
      <c r="B69" s="8"/>
      <c r="C69" s="13"/>
      <c r="I69" s="18"/>
      <c r="J69" s="10"/>
    </row>
    <row r="70" spans="1:10" ht="15.75">
      <c r="A70" s="3"/>
      <c r="B70" s="9"/>
      <c r="C70" s="14"/>
      <c r="I70" s="18"/>
      <c r="J70" s="10"/>
    </row>
    <row r="71" spans="1:10" ht="15.75">
      <c r="A71" s="3"/>
      <c r="B71" s="9"/>
      <c r="C71" s="14"/>
      <c r="I71" s="18"/>
      <c r="J71" s="10"/>
    </row>
    <row r="72" spans="1:10" ht="15.75">
      <c r="A72" s="4"/>
      <c r="B72" s="10"/>
      <c r="C72" s="15"/>
      <c r="I72" s="18"/>
      <c r="J72" s="10"/>
    </row>
    <row r="73" spans="1:10" ht="15.75">
      <c r="A73" s="4"/>
      <c r="B73" s="10"/>
      <c r="C73" s="15"/>
      <c r="I73" s="18"/>
      <c r="J73" s="10"/>
    </row>
    <row r="74" spans="1:10" ht="15.75">
      <c r="A74" s="4"/>
      <c r="B74" s="10"/>
      <c r="C74" s="15"/>
      <c r="I74" s="18"/>
      <c r="J74" s="10"/>
    </row>
    <row r="75" spans="1:10" ht="15.75">
      <c r="A75" s="4"/>
      <c r="B75" s="10"/>
      <c r="C75" s="15"/>
      <c r="I75" s="18"/>
      <c r="J75" s="10"/>
    </row>
    <row r="76" spans="1:10" ht="15.75">
      <c r="A76" s="4"/>
      <c r="B76" s="10"/>
      <c r="C76" s="15"/>
      <c r="I76" s="18"/>
      <c r="J76" s="10"/>
    </row>
    <row r="77" spans="1:10" ht="15.75">
      <c r="A77" s="4"/>
      <c r="B77" s="10"/>
      <c r="C77" s="15"/>
      <c r="I77" s="18"/>
      <c r="J77" s="10"/>
    </row>
    <row r="78" spans="1:10" ht="15.75">
      <c r="A78" s="4"/>
      <c r="B78" s="10"/>
      <c r="C78" s="15"/>
      <c r="I78" s="18"/>
      <c r="J78" s="10"/>
    </row>
    <row r="79" spans="1:10" ht="15.75">
      <c r="A79" s="4"/>
      <c r="B79" s="10"/>
      <c r="C79" s="15"/>
      <c r="I79" s="18"/>
      <c r="J79" s="10"/>
    </row>
    <row r="80" spans="1:10" ht="15.75">
      <c r="A80" s="4"/>
      <c r="B80" s="10"/>
      <c r="C80" s="15"/>
      <c r="I80" s="18"/>
      <c r="J80" s="10"/>
    </row>
    <row r="81" spans="1:10" ht="15.75">
      <c r="A81" s="4"/>
      <c r="B81" s="10"/>
      <c r="C81" s="15"/>
      <c r="I81" s="18"/>
      <c r="J81" s="10"/>
    </row>
    <row r="82" spans="1:10" ht="15.75">
      <c r="A82" s="4"/>
      <c r="B82" s="10"/>
      <c r="C82" s="15"/>
      <c r="I82" s="18"/>
      <c r="J82" s="10"/>
    </row>
    <row r="83" spans="1:10" ht="15.75">
      <c r="A83" s="4"/>
      <c r="B83" s="10"/>
      <c r="C83" s="15"/>
      <c r="I83" s="18"/>
      <c r="J83" s="10"/>
    </row>
    <row r="84" spans="1:10" ht="15.75">
      <c r="A84" s="4"/>
      <c r="B84" s="10"/>
      <c r="C84" s="15"/>
      <c r="I84" s="18"/>
      <c r="J84" s="10"/>
    </row>
    <row r="85" spans="1:10" ht="15.75">
      <c r="A85" s="4"/>
      <c r="B85" s="10"/>
      <c r="C85" s="15"/>
      <c r="I85" s="18"/>
      <c r="J85" s="10"/>
    </row>
    <row r="86" spans="1:10" ht="15.75">
      <c r="A86" s="4"/>
      <c r="B86" s="10"/>
      <c r="C86" s="15"/>
      <c r="I86" s="18"/>
      <c r="J86" s="10"/>
    </row>
    <row r="87" spans="1:10" ht="15.75">
      <c r="A87" s="4"/>
      <c r="B87" s="10"/>
      <c r="C87" s="15"/>
      <c r="I87" s="18"/>
      <c r="J87" s="10"/>
    </row>
    <row r="88" spans="1:10" ht="15.75">
      <c r="A88" s="4"/>
      <c r="B88" s="10"/>
      <c r="C88" s="15"/>
      <c r="I88" s="18"/>
      <c r="J88" s="10"/>
    </row>
    <row r="89" spans="1:10" ht="15.75">
      <c r="A89" s="4"/>
      <c r="B89" s="10"/>
      <c r="C89" s="15"/>
      <c r="I89" s="18"/>
      <c r="J89" s="10"/>
    </row>
    <row r="90" spans="1:10" ht="15.75">
      <c r="A90" s="4"/>
      <c r="B90" s="10"/>
      <c r="C90" s="15"/>
      <c r="I90" s="18"/>
      <c r="J90" s="10"/>
    </row>
    <row r="91" spans="1:10" ht="15.75">
      <c r="A91" s="4"/>
      <c r="B91" s="10"/>
      <c r="C91" s="15"/>
      <c r="I91" s="18"/>
      <c r="J91" s="10"/>
    </row>
    <row r="92" spans="1:10" ht="15.75">
      <c r="A92" s="4"/>
      <c r="B92" s="10"/>
      <c r="C92" s="15"/>
      <c r="I92" s="18"/>
      <c r="J92" s="10"/>
    </row>
    <row r="93" spans="1:10" ht="15.75">
      <c r="A93" s="4"/>
      <c r="B93" s="10"/>
      <c r="C93" s="15"/>
      <c r="I93" s="18"/>
      <c r="J93" s="10"/>
    </row>
    <row r="94" spans="1:10" ht="15.75">
      <c r="A94" s="4"/>
      <c r="B94" s="10"/>
      <c r="C94" s="15"/>
      <c r="I94" s="18"/>
      <c r="J94" s="10"/>
    </row>
    <row r="95" spans="1:10" ht="15.75">
      <c r="A95" s="4"/>
      <c r="B95" s="10"/>
      <c r="C95" s="15"/>
      <c r="I95" s="18"/>
      <c r="J95" s="10"/>
    </row>
    <row r="96" spans="1:10" ht="15.75">
      <c r="A96" s="4"/>
      <c r="B96" s="10"/>
      <c r="C96" s="15"/>
      <c r="I96" s="18"/>
      <c r="J96" s="10"/>
    </row>
    <row r="97" spans="1:10" ht="15.75">
      <c r="A97" s="4"/>
      <c r="B97" s="10"/>
      <c r="C97" s="15"/>
      <c r="I97" s="18"/>
      <c r="J97" s="10"/>
    </row>
    <row r="98" spans="1:10" ht="15.75">
      <c r="A98" s="4"/>
      <c r="B98" s="10"/>
      <c r="C98" s="15"/>
      <c r="I98" s="18"/>
      <c r="J98" s="10"/>
    </row>
    <row r="99" spans="1:10" ht="15.75">
      <c r="A99" s="4"/>
      <c r="B99" s="10"/>
      <c r="C99" s="15"/>
      <c r="I99" s="18"/>
      <c r="J99" s="10"/>
    </row>
    <row r="100" spans="1:10" ht="15.75">
      <c r="A100" s="4"/>
      <c r="B100" s="10"/>
      <c r="C100" s="15"/>
      <c r="I100" s="21"/>
      <c r="J100" s="7"/>
    </row>
    <row r="101" spans="1:10" ht="15.75">
      <c r="A101" s="4"/>
      <c r="B101" s="10"/>
      <c r="C101" s="15"/>
      <c r="I101" s="22"/>
      <c r="J101" s="8"/>
    </row>
    <row r="102" spans="1:10" ht="15.75">
      <c r="A102" s="4"/>
      <c r="B102" s="10"/>
      <c r="C102" s="15"/>
      <c r="I102" s="23"/>
      <c r="J102" s="9"/>
    </row>
    <row r="103" spans="1:10" ht="15.75">
      <c r="A103" s="4"/>
      <c r="B103" s="10"/>
      <c r="C103" s="15"/>
      <c r="I103" s="18"/>
      <c r="J103" s="10"/>
    </row>
    <row r="104" spans="1:10" ht="15.75">
      <c r="A104" s="4"/>
      <c r="B104" s="10"/>
      <c r="C104" s="15"/>
      <c r="I104" s="18"/>
      <c r="J104" s="10"/>
    </row>
    <row r="105" spans="1:10" ht="15.75">
      <c r="A105" s="4"/>
      <c r="B105" s="10"/>
      <c r="C105" s="15"/>
      <c r="I105" s="18"/>
      <c r="J105" s="10"/>
    </row>
    <row r="106" spans="1:10" ht="15.75">
      <c r="A106" s="4"/>
      <c r="B106" s="10"/>
      <c r="C106" s="15"/>
      <c r="I106" s="18"/>
      <c r="J106" s="10"/>
    </row>
    <row r="107" spans="1:10" ht="15.75">
      <c r="A107" s="4"/>
      <c r="B107" s="10"/>
      <c r="C107" s="15"/>
      <c r="I107" s="18"/>
      <c r="J107" s="10"/>
    </row>
    <row r="108" spans="1:10" ht="15.75">
      <c r="A108" s="4"/>
      <c r="B108" s="10"/>
      <c r="C108" s="15"/>
      <c r="I108" s="22"/>
      <c r="J108" s="8"/>
    </row>
    <row r="109" spans="1:10" ht="15.75">
      <c r="A109" s="4"/>
      <c r="B109" s="10"/>
      <c r="C109" s="15"/>
      <c r="I109" s="23"/>
      <c r="J109" s="9"/>
    </row>
    <row r="110" spans="1:10" ht="15.75">
      <c r="A110" s="4"/>
      <c r="B110" s="10"/>
      <c r="C110" s="15"/>
      <c r="I110" s="18"/>
      <c r="J110" s="10"/>
    </row>
    <row r="111" spans="1:10" ht="15.75">
      <c r="A111" s="4"/>
      <c r="B111" s="10"/>
      <c r="C111" s="15"/>
      <c r="I111" s="18"/>
      <c r="J111" s="10"/>
    </row>
    <row r="112" spans="1:10" ht="15.75">
      <c r="A112" s="1"/>
      <c r="B112" s="7"/>
      <c r="C112" s="12"/>
      <c r="I112" s="18"/>
      <c r="J112" s="10"/>
    </row>
    <row r="113" spans="1:10" ht="15.75">
      <c r="A113" s="1"/>
      <c r="B113" s="7"/>
      <c r="C113" s="12"/>
      <c r="I113" s="18"/>
      <c r="J113" s="10"/>
    </row>
    <row r="114" spans="1:10" ht="15.75">
      <c r="A114" s="2"/>
      <c r="B114" s="8"/>
      <c r="C114" s="13"/>
      <c r="I114" s="18"/>
      <c r="J114" s="10"/>
    </row>
    <row r="115" spans="1:10" ht="15.75">
      <c r="A115" s="3"/>
      <c r="B115" s="9"/>
      <c r="C115" s="14"/>
      <c r="I115" s="18"/>
      <c r="J115" s="10"/>
    </row>
    <row r="116" spans="1:10" ht="15.75">
      <c r="A116" s="4"/>
      <c r="B116" s="10"/>
      <c r="C116" s="15"/>
      <c r="I116" s="18"/>
      <c r="J116" s="10"/>
    </row>
    <row r="117" spans="1:10" ht="15.75">
      <c r="A117" s="4"/>
      <c r="B117" s="10"/>
      <c r="C117" s="15"/>
      <c r="I117" s="18"/>
      <c r="J117" s="10"/>
    </row>
    <row r="118" spans="1:10" ht="15.75">
      <c r="A118" s="4"/>
      <c r="B118" s="10"/>
      <c r="C118" s="15"/>
      <c r="I118" s="18"/>
      <c r="J118" s="10"/>
    </row>
    <row r="119" spans="1:3" ht="15.75">
      <c r="A119" s="4"/>
      <c r="B119" s="10"/>
      <c r="C119" s="15"/>
    </row>
    <row r="120" spans="1:3" ht="15.75">
      <c r="A120" s="4"/>
      <c r="B120" s="10"/>
      <c r="C120" s="15"/>
    </row>
    <row r="121" spans="1:3" ht="15.75">
      <c r="A121" s="2"/>
      <c r="B121" s="8"/>
      <c r="C121" s="13"/>
    </row>
    <row r="122" spans="1:3" ht="15.75">
      <c r="A122" s="3"/>
      <c r="B122" s="9"/>
      <c r="C122" s="14"/>
    </row>
    <row r="123" spans="1:3" ht="15.75">
      <c r="A123" s="4"/>
      <c r="B123" s="10"/>
      <c r="C123" s="15"/>
    </row>
    <row r="124" spans="1:3" ht="15.75">
      <c r="A124" s="4"/>
      <c r="B124" s="10"/>
      <c r="C124" s="15"/>
    </row>
    <row r="125" spans="1:3" ht="15.75">
      <c r="A125" s="4"/>
      <c r="B125" s="10"/>
      <c r="C125" s="15"/>
    </row>
    <row r="126" spans="1:3" ht="15.75">
      <c r="A126" s="4"/>
      <c r="B126" s="10"/>
      <c r="C126" s="15"/>
    </row>
    <row r="127" spans="1:3" ht="15.75">
      <c r="A127" s="4"/>
      <c r="B127" s="10"/>
      <c r="C127" s="15"/>
    </row>
    <row r="128" spans="1:3" ht="15.75">
      <c r="A128" s="4"/>
      <c r="B128" s="10"/>
      <c r="C128" s="15"/>
    </row>
    <row r="129" spans="1:3" ht="15.75">
      <c r="A129" s="4"/>
      <c r="B129" s="10"/>
      <c r="C129" s="15"/>
    </row>
    <row r="130" spans="1:3" ht="15.75">
      <c r="A130" s="4"/>
      <c r="B130" s="10"/>
      <c r="C130" s="15"/>
    </row>
    <row r="131" spans="1:3" ht="15.75">
      <c r="A131" s="4"/>
      <c r="B131" s="10"/>
      <c r="C131"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2023-07-19T12:23:39Z</cp:lastPrinted>
  <dcterms:created xsi:type="dcterms:W3CDTF">2002-08-06T09:01:35Z</dcterms:created>
  <dcterms:modified xsi:type="dcterms:W3CDTF">2023-07-19T12:52:36Z</dcterms:modified>
  <cp:category/>
  <cp:version/>
  <cp:contentType/>
  <cp:contentStatus/>
</cp:coreProperties>
</file>