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8\mof.ge\02.13.2018\folder\"/>
    </mc:Choice>
  </mc:AlternateContent>
  <bookViews>
    <workbookView xWindow="0" yWindow="0" windowWidth="28800" windowHeight="14100"/>
  </bookViews>
  <sheets>
    <sheet name="BOP" sheetId="1" r:id="rId1"/>
  </sheets>
  <externalReferences>
    <externalReference r:id="rId2"/>
  </externalReferences>
  <definedNames>
    <definedName name="_xlnm.Print_Area" localSheetId="0">BOP!$A$1:$AB$57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0" i="1" l="1"/>
  <c r="AB56" i="1" s="1"/>
  <c r="AA30" i="1"/>
  <c r="AA56" i="1" s="1"/>
  <c r="Z30" i="1"/>
  <c r="Z56" i="1" s="1"/>
  <c r="Y30" i="1"/>
  <c r="Y56" i="1" s="1"/>
  <c r="X30" i="1"/>
  <c r="X56" i="1" s="1"/>
  <c r="W30" i="1"/>
  <c r="W56" i="1" s="1"/>
  <c r="V30" i="1"/>
  <c r="V56" i="1" s="1"/>
  <c r="U30" i="1"/>
  <c r="U56" i="1" s="1"/>
  <c r="T30" i="1"/>
  <c r="T56" i="1" s="1"/>
  <c r="S30" i="1"/>
  <c r="S56" i="1" s="1"/>
  <c r="R30" i="1"/>
  <c r="R56" i="1" s="1"/>
  <c r="Q30" i="1"/>
  <c r="Q56" i="1" s="1"/>
  <c r="P30" i="1"/>
  <c r="P56" i="1" s="1"/>
  <c r="O30" i="1"/>
  <c r="O56" i="1" s="1"/>
  <c r="N30" i="1"/>
  <c r="N56" i="1" s="1"/>
  <c r="M30" i="1"/>
  <c r="M56" i="1" s="1"/>
  <c r="L30" i="1"/>
  <c r="L56" i="1" s="1"/>
  <c r="K30" i="1"/>
  <c r="K56" i="1" s="1"/>
  <c r="J30" i="1"/>
  <c r="J56" i="1" s="1"/>
  <c r="I30" i="1"/>
  <c r="I56" i="1" s="1"/>
  <c r="H30" i="1"/>
  <c r="H56" i="1" s="1"/>
  <c r="G30" i="1"/>
  <c r="G56" i="1" s="1"/>
  <c r="F30" i="1"/>
  <c r="F56" i="1" s="1"/>
  <c r="E30" i="1"/>
  <c r="E56" i="1" s="1"/>
  <c r="D30" i="1"/>
  <c r="D56" i="1" s="1"/>
  <c r="C30" i="1"/>
  <c r="C56" i="1" s="1"/>
  <c r="B30" i="1"/>
  <c r="B56" i="1" s="1"/>
  <c r="AB29" i="1"/>
  <c r="AB55" i="1" s="1"/>
  <c r="AA29" i="1"/>
  <c r="AA55" i="1" s="1"/>
  <c r="Z29" i="1"/>
  <c r="Z55" i="1" s="1"/>
  <c r="Y29" i="1"/>
  <c r="Y55" i="1" s="1"/>
  <c r="X29" i="1"/>
  <c r="X55" i="1" s="1"/>
  <c r="W29" i="1"/>
  <c r="W55" i="1" s="1"/>
  <c r="V29" i="1"/>
  <c r="V55" i="1" s="1"/>
  <c r="U29" i="1"/>
  <c r="U55" i="1" s="1"/>
  <c r="T29" i="1"/>
  <c r="T55" i="1" s="1"/>
  <c r="S29" i="1"/>
  <c r="S55" i="1" s="1"/>
  <c r="R29" i="1"/>
  <c r="R55" i="1" s="1"/>
  <c r="Q29" i="1"/>
  <c r="Q55" i="1" s="1"/>
  <c r="P29" i="1"/>
  <c r="P55" i="1" s="1"/>
  <c r="O29" i="1"/>
  <c r="O55" i="1" s="1"/>
  <c r="N29" i="1"/>
  <c r="N55" i="1" s="1"/>
  <c r="M29" i="1"/>
  <c r="M55" i="1" s="1"/>
  <c r="L29" i="1"/>
  <c r="L55" i="1" s="1"/>
  <c r="K29" i="1"/>
  <c r="K55" i="1" s="1"/>
  <c r="J29" i="1"/>
  <c r="J55" i="1" s="1"/>
  <c r="I29" i="1"/>
  <c r="I55" i="1" s="1"/>
  <c r="H29" i="1"/>
  <c r="H55" i="1" s="1"/>
  <c r="G29" i="1"/>
  <c r="G55" i="1" s="1"/>
  <c r="F29" i="1"/>
  <c r="F55" i="1" s="1"/>
  <c r="E29" i="1"/>
  <c r="E55" i="1" s="1"/>
  <c r="D29" i="1"/>
  <c r="D55" i="1" s="1"/>
  <c r="C29" i="1"/>
  <c r="C55" i="1" s="1"/>
  <c r="B29" i="1"/>
  <c r="B55" i="1" s="1"/>
  <c r="AB28" i="1"/>
  <c r="AB54" i="1" s="1"/>
  <c r="AA28" i="1"/>
  <c r="AA54" i="1" s="1"/>
  <c r="Z28" i="1"/>
  <c r="Z54" i="1" s="1"/>
  <c r="Y28" i="1"/>
  <c r="Y54" i="1" s="1"/>
  <c r="X28" i="1"/>
  <c r="X54" i="1" s="1"/>
  <c r="W28" i="1"/>
  <c r="W54" i="1" s="1"/>
  <c r="V28" i="1"/>
  <c r="V54" i="1" s="1"/>
  <c r="U28" i="1"/>
  <c r="U54" i="1" s="1"/>
  <c r="T28" i="1"/>
  <c r="T54" i="1" s="1"/>
  <c r="S28" i="1"/>
  <c r="S54" i="1" s="1"/>
  <c r="R28" i="1"/>
  <c r="R54" i="1" s="1"/>
  <c r="Q28" i="1"/>
  <c r="Q54" i="1" s="1"/>
  <c r="P28" i="1"/>
  <c r="P54" i="1" s="1"/>
  <c r="O28" i="1"/>
  <c r="O54" i="1" s="1"/>
  <c r="N28" i="1"/>
  <c r="N54" i="1" s="1"/>
  <c r="M28" i="1"/>
  <c r="M54" i="1" s="1"/>
  <c r="L28" i="1"/>
  <c r="L54" i="1" s="1"/>
  <c r="K28" i="1"/>
  <c r="K54" i="1" s="1"/>
  <c r="J28" i="1"/>
  <c r="J54" i="1" s="1"/>
  <c r="I28" i="1"/>
  <c r="I54" i="1" s="1"/>
  <c r="H28" i="1"/>
  <c r="H54" i="1" s="1"/>
  <c r="G28" i="1"/>
  <c r="G54" i="1" s="1"/>
  <c r="F28" i="1"/>
  <c r="F54" i="1" s="1"/>
  <c r="E28" i="1"/>
  <c r="E54" i="1" s="1"/>
  <c r="D28" i="1"/>
  <c r="D54" i="1" s="1"/>
  <c r="C28" i="1"/>
  <c r="C54" i="1" s="1"/>
  <c r="B28" i="1"/>
  <c r="B54" i="1" s="1"/>
  <c r="AB27" i="1"/>
  <c r="AB53" i="1" s="1"/>
  <c r="AA27" i="1"/>
  <c r="AA53" i="1" s="1"/>
  <c r="Z27" i="1"/>
  <c r="Z53" i="1" s="1"/>
  <c r="Y27" i="1"/>
  <c r="Y53" i="1" s="1"/>
  <c r="X27" i="1"/>
  <c r="X53" i="1" s="1"/>
  <c r="W27" i="1"/>
  <c r="W53" i="1" s="1"/>
  <c r="V27" i="1"/>
  <c r="V53" i="1" s="1"/>
  <c r="U27" i="1"/>
  <c r="U53" i="1" s="1"/>
  <c r="T27" i="1"/>
  <c r="T53" i="1" s="1"/>
  <c r="S27" i="1"/>
  <c r="S53" i="1" s="1"/>
  <c r="R27" i="1"/>
  <c r="R53" i="1" s="1"/>
  <c r="Q27" i="1"/>
  <c r="Q53" i="1" s="1"/>
  <c r="P27" i="1"/>
  <c r="P53" i="1" s="1"/>
  <c r="O27" i="1"/>
  <c r="O53" i="1" s="1"/>
  <c r="N27" i="1"/>
  <c r="N53" i="1" s="1"/>
  <c r="M27" i="1"/>
  <c r="M53" i="1" s="1"/>
  <c r="L27" i="1"/>
  <c r="L53" i="1" s="1"/>
  <c r="K27" i="1"/>
  <c r="K53" i="1" s="1"/>
  <c r="J27" i="1"/>
  <c r="J53" i="1" s="1"/>
  <c r="I27" i="1"/>
  <c r="I53" i="1" s="1"/>
  <c r="H27" i="1"/>
  <c r="H53" i="1" s="1"/>
  <c r="G27" i="1"/>
  <c r="G53" i="1" s="1"/>
  <c r="F27" i="1"/>
  <c r="F53" i="1" s="1"/>
  <c r="E27" i="1"/>
  <c r="E53" i="1" s="1"/>
  <c r="D27" i="1"/>
  <c r="D53" i="1" s="1"/>
  <c r="C27" i="1"/>
  <c r="C53" i="1" s="1"/>
  <c r="B27" i="1"/>
  <c r="B53" i="1" s="1"/>
  <c r="AA26" i="1"/>
  <c r="AA52" i="1" s="1"/>
  <c r="Z26" i="1"/>
  <c r="Z52" i="1" s="1"/>
  <c r="X26" i="1"/>
  <c r="X52" i="1" s="1"/>
  <c r="V26" i="1"/>
  <c r="V52" i="1" s="1"/>
  <c r="U26" i="1"/>
  <c r="U52" i="1" s="1"/>
  <c r="S26" i="1"/>
  <c r="S52" i="1" s="1"/>
  <c r="R26" i="1"/>
  <c r="R52" i="1" s="1"/>
  <c r="P26" i="1"/>
  <c r="P52" i="1" s="1"/>
  <c r="N26" i="1"/>
  <c r="N52" i="1" s="1"/>
  <c r="M26" i="1"/>
  <c r="M52" i="1" s="1"/>
  <c r="K26" i="1"/>
  <c r="K52" i="1" s="1"/>
  <c r="J26" i="1"/>
  <c r="J52" i="1" s="1"/>
  <c r="H26" i="1"/>
  <c r="H52" i="1" s="1"/>
  <c r="F26" i="1"/>
  <c r="F52" i="1" s="1"/>
  <c r="E26" i="1"/>
  <c r="E52" i="1" s="1"/>
  <c r="C26" i="1"/>
  <c r="C52" i="1" s="1"/>
  <c r="B26" i="1"/>
  <c r="B52" i="1" s="1"/>
  <c r="AB25" i="1"/>
  <c r="AB51" i="1" s="1"/>
  <c r="AA25" i="1"/>
  <c r="AA51" i="1" s="1"/>
  <c r="Z25" i="1"/>
  <c r="Z51" i="1" s="1"/>
  <c r="Y25" i="1"/>
  <c r="Y51" i="1" s="1"/>
  <c r="X25" i="1"/>
  <c r="X51" i="1" s="1"/>
  <c r="W25" i="1"/>
  <c r="W51" i="1" s="1"/>
  <c r="V25" i="1"/>
  <c r="V51" i="1" s="1"/>
  <c r="U25" i="1"/>
  <c r="U51" i="1" s="1"/>
  <c r="T25" i="1"/>
  <c r="T51" i="1" s="1"/>
  <c r="S25" i="1"/>
  <c r="S51" i="1" s="1"/>
  <c r="R25" i="1"/>
  <c r="R51" i="1" s="1"/>
  <c r="Q25" i="1"/>
  <c r="Q51" i="1" s="1"/>
  <c r="P25" i="1"/>
  <c r="P51" i="1" s="1"/>
  <c r="O25" i="1"/>
  <c r="O51" i="1" s="1"/>
  <c r="N25" i="1"/>
  <c r="N51" i="1" s="1"/>
  <c r="M25" i="1"/>
  <c r="M51" i="1" s="1"/>
  <c r="L25" i="1"/>
  <c r="L51" i="1" s="1"/>
  <c r="K25" i="1"/>
  <c r="K51" i="1" s="1"/>
  <c r="J25" i="1"/>
  <c r="J51" i="1" s="1"/>
  <c r="I25" i="1"/>
  <c r="I51" i="1" s="1"/>
  <c r="H25" i="1"/>
  <c r="H51" i="1" s="1"/>
  <c r="G25" i="1"/>
  <c r="G51" i="1" s="1"/>
  <c r="F25" i="1"/>
  <c r="F51" i="1" s="1"/>
  <c r="E25" i="1"/>
  <c r="D25" i="1"/>
  <c r="D51" i="1" s="1"/>
  <c r="C25" i="1"/>
  <c r="C51" i="1" s="1"/>
  <c r="B25" i="1"/>
  <c r="B51" i="1" s="1"/>
  <c r="AB24" i="1"/>
  <c r="AB50" i="1" s="1"/>
  <c r="AA24" i="1"/>
  <c r="AA50" i="1" s="1"/>
  <c r="Z24" i="1"/>
  <c r="Z50" i="1" s="1"/>
  <c r="Y24" i="1"/>
  <c r="Y50" i="1" s="1"/>
  <c r="X24" i="1"/>
  <c r="W24" i="1"/>
  <c r="W50" i="1" s="1"/>
  <c r="V24" i="1"/>
  <c r="V50" i="1" s="1"/>
  <c r="U24" i="1"/>
  <c r="U50" i="1" s="1"/>
  <c r="T24" i="1"/>
  <c r="T50" i="1" s="1"/>
  <c r="S24" i="1"/>
  <c r="S50" i="1" s="1"/>
  <c r="R24" i="1"/>
  <c r="R50" i="1" s="1"/>
  <c r="Q24" i="1"/>
  <c r="Q50" i="1" s="1"/>
  <c r="P24" i="1"/>
  <c r="O24" i="1"/>
  <c r="O50" i="1" s="1"/>
  <c r="N24" i="1"/>
  <c r="N50" i="1" s="1"/>
  <c r="M24" i="1"/>
  <c r="M50" i="1" s="1"/>
  <c r="L24" i="1"/>
  <c r="L50" i="1" s="1"/>
  <c r="K24" i="1"/>
  <c r="K50" i="1" s="1"/>
  <c r="J24" i="1"/>
  <c r="J50" i="1" s="1"/>
  <c r="I24" i="1"/>
  <c r="I50" i="1" s="1"/>
  <c r="H24" i="1"/>
  <c r="G24" i="1"/>
  <c r="G50" i="1" s="1"/>
  <c r="F24" i="1"/>
  <c r="F50" i="1" s="1"/>
  <c r="E24" i="1"/>
  <c r="E50" i="1" s="1"/>
  <c r="D24" i="1"/>
  <c r="D50" i="1" s="1"/>
  <c r="C24" i="1"/>
  <c r="C50" i="1" s="1"/>
  <c r="B24" i="1"/>
  <c r="B50" i="1" s="1"/>
  <c r="AB23" i="1"/>
  <c r="AB49" i="1" s="1"/>
  <c r="AA23" i="1"/>
  <c r="AA49" i="1" s="1"/>
  <c r="Z23" i="1"/>
  <c r="Z49" i="1" s="1"/>
  <c r="Y23" i="1"/>
  <c r="Y49" i="1" s="1"/>
  <c r="W23" i="1"/>
  <c r="W49" i="1" s="1"/>
  <c r="V23" i="1"/>
  <c r="V49" i="1" s="1"/>
  <c r="T23" i="1"/>
  <c r="T49" i="1" s="1"/>
  <c r="S23" i="1"/>
  <c r="S49" i="1" s="1"/>
  <c r="R23" i="1"/>
  <c r="R49" i="1" s="1"/>
  <c r="Q23" i="1"/>
  <c r="Q49" i="1" s="1"/>
  <c r="O23" i="1"/>
  <c r="O49" i="1" s="1"/>
  <c r="N23" i="1"/>
  <c r="N49" i="1" s="1"/>
  <c r="L23" i="1"/>
  <c r="L49" i="1" s="1"/>
  <c r="K23" i="1"/>
  <c r="K49" i="1" s="1"/>
  <c r="J23" i="1"/>
  <c r="J49" i="1" s="1"/>
  <c r="I23" i="1"/>
  <c r="I49" i="1" s="1"/>
  <c r="G23" i="1"/>
  <c r="G49" i="1" s="1"/>
  <c r="F23" i="1"/>
  <c r="F49" i="1" s="1"/>
  <c r="D23" i="1"/>
  <c r="D49" i="1" s="1"/>
  <c r="C23" i="1"/>
  <c r="C49" i="1" s="1"/>
  <c r="B23" i="1"/>
  <c r="B49" i="1" s="1"/>
  <c r="AB22" i="1"/>
  <c r="AB48" i="1" s="1"/>
  <c r="AA22" i="1"/>
  <c r="AA48" i="1" s="1"/>
  <c r="Z22" i="1"/>
  <c r="Z48" i="1" s="1"/>
  <c r="Y22" i="1"/>
  <c r="Y48" i="1" s="1"/>
  <c r="X22" i="1"/>
  <c r="X48" i="1" s="1"/>
  <c r="W22" i="1"/>
  <c r="W48" i="1" s="1"/>
  <c r="V22" i="1"/>
  <c r="U22" i="1"/>
  <c r="U48" i="1" s="1"/>
  <c r="T22" i="1"/>
  <c r="T48" i="1" s="1"/>
  <c r="S22" i="1"/>
  <c r="S48" i="1" s="1"/>
  <c r="R22" i="1"/>
  <c r="R48" i="1" s="1"/>
  <c r="Q22" i="1"/>
  <c r="Q48" i="1" s="1"/>
  <c r="P22" i="1"/>
  <c r="P48" i="1" s="1"/>
  <c r="O22" i="1"/>
  <c r="O48" i="1" s="1"/>
  <c r="N22" i="1"/>
  <c r="M22" i="1"/>
  <c r="M48" i="1" s="1"/>
  <c r="L22" i="1"/>
  <c r="L48" i="1" s="1"/>
  <c r="K22" i="1"/>
  <c r="K48" i="1" s="1"/>
  <c r="J22" i="1"/>
  <c r="J48" i="1" s="1"/>
  <c r="I22" i="1"/>
  <c r="I48" i="1" s="1"/>
  <c r="H22" i="1"/>
  <c r="H48" i="1" s="1"/>
  <c r="G22" i="1"/>
  <c r="G48" i="1" s="1"/>
  <c r="F22" i="1"/>
  <c r="E22" i="1"/>
  <c r="E48" i="1" s="1"/>
  <c r="D22" i="1"/>
  <c r="D48" i="1" s="1"/>
  <c r="C22" i="1"/>
  <c r="C48" i="1" s="1"/>
  <c r="B22" i="1"/>
  <c r="B48" i="1" s="1"/>
  <c r="AB21" i="1"/>
  <c r="AB47" i="1" s="1"/>
  <c r="AA21" i="1"/>
  <c r="AA47" i="1" s="1"/>
  <c r="Z21" i="1"/>
  <c r="Z47" i="1" s="1"/>
  <c r="Y21" i="1"/>
  <c r="X21" i="1"/>
  <c r="X47" i="1" s="1"/>
  <c r="W21" i="1"/>
  <c r="W47" i="1" s="1"/>
  <c r="V21" i="1"/>
  <c r="V47" i="1" s="1"/>
  <c r="U21" i="1"/>
  <c r="U47" i="1" s="1"/>
  <c r="T21" i="1"/>
  <c r="T47" i="1" s="1"/>
  <c r="S21" i="1"/>
  <c r="S47" i="1" s="1"/>
  <c r="R21" i="1"/>
  <c r="R47" i="1" s="1"/>
  <c r="Q21" i="1"/>
  <c r="P21" i="1"/>
  <c r="P47" i="1" s="1"/>
  <c r="O21" i="1"/>
  <c r="O47" i="1" s="1"/>
  <c r="N21" i="1"/>
  <c r="N47" i="1" s="1"/>
  <c r="M21" i="1"/>
  <c r="M47" i="1" s="1"/>
  <c r="L21" i="1"/>
  <c r="L47" i="1" s="1"/>
  <c r="K21" i="1"/>
  <c r="K47" i="1" s="1"/>
  <c r="J21" i="1"/>
  <c r="J47" i="1" s="1"/>
  <c r="I21" i="1"/>
  <c r="H21" i="1"/>
  <c r="H47" i="1" s="1"/>
  <c r="G21" i="1"/>
  <c r="G47" i="1" s="1"/>
  <c r="F21" i="1"/>
  <c r="F47" i="1" s="1"/>
  <c r="E21" i="1"/>
  <c r="E47" i="1" s="1"/>
  <c r="D21" i="1"/>
  <c r="D47" i="1" s="1"/>
  <c r="C21" i="1"/>
  <c r="C47" i="1" s="1"/>
  <c r="B21" i="1"/>
  <c r="B47" i="1" s="1"/>
  <c r="AB20" i="1"/>
  <c r="AA20" i="1"/>
  <c r="AA46" i="1" s="1"/>
  <c r="Z20" i="1"/>
  <c r="Z46" i="1" s="1"/>
  <c r="X20" i="1"/>
  <c r="X46" i="1" s="1"/>
  <c r="W20" i="1"/>
  <c r="W46" i="1" s="1"/>
  <c r="U20" i="1"/>
  <c r="U46" i="1" s="1"/>
  <c r="T20" i="1"/>
  <c r="T46" i="1" s="1"/>
  <c r="S20" i="1"/>
  <c r="S46" i="1" s="1"/>
  <c r="R20" i="1"/>
  <c r="R46" i="1" s="1"/>
  <c r="P20" i="1"/>
  <c r="P46" i="1" s="1"/>
  <c r="O20" i="1"/>
  <c r="O46" i="1" s="1"/>
  <c r="M20" i="1"/>
  <c r="M46" i="1" s="1"/>
  <c r="L20" i="1"/>
  <c r="L46" i="1" s="1"/>
  <c r="K20" i="1"/>
  <c r="K46" i="1" s="1"/>
  <c r="J20" i="1"/>
  <c r="J46" i="1" s="1"/>
  <c r="H20" i="1"/>
  <c r="H46" i="1" s="1"/>
  <c r="G20" i="1"/>
  <c r="G46" i="1" s="1"/>
  <c r="E20" i="1"/>
  <c r="E46" i="1" s="1"/>
  <c r="D20" i="1"/>
  <c r="D46" i="1" s="1"/>
  <c r="C20" i="1"/>
  <c r="C46" i="1" s="1"/>
  <c r="B20" i="1"/>
  <c r="B46" i="1" s="1"/>
  <c r="AB19" i="1"/>
  <c r="AB45" i="1" s="1"/>
  <c r="AA19" i="1"/>
  <c r="AA45" i="1" s="1"/>
  <c r="Z19" i="1"/>
  <c r="Z45" i="1" s="1"/>
  <c r="Y19" i="1"/>
  <c r="Y45" i="1" s="1"/>
  <c r="X19" i="1"/>
  <c r="X45" i="1" s="1"/>
  <c r="W19" i="1"/>
  <c r="V19" i="1"/>
  <c r="V45" i="1" s="1"/>
  <c r="U19" i="1"/>
  <c r="U45" i="1" s="1"/>
  <c r="T19" i="1"/>
  <c r="T45" i="1" s="1"/>
  <c r="S19" i="1"/>
  <c r="S45" i="1" s="1"/>
  <c r="R19" i="1"/>
  <c r="R45" i="1" s="1"/>
  <c r="Q19" i="1"/>
  <c r="Q45" i="1" s="1"/>
  <c r="P19" i="1"/>
  <c r="P45" i="1" s="1"/>
  <c r="O19" i="1"/>
  <c r="O45" i="1" s="1"/>
  <c r="N19" i="1"/>
  <c r="N45" i="1" s="1"/>
  <c r="M19" i="1"/>
  <c r="M45" i="1" s="1"/>
  <c r="L19" i="1"/>
  <c r="L45" i="1" s="1"/>
  <c r="K19" i="1"/>
  <c r="K45" i="1" s="1"/>
  <c r="J19" i="1"/>
  <c r="J45" i="1" s="1"/>
  <c r="I19" i="1"/>
  <c r="I45" i="1" s="1"/>
  <c r="H19" i="1"/>
  <c r="H45" i="1" s="1"/>
  <c r="G19" i="1"/>
  <c r="G45" i="1" s="1"/>
  <c r="F19" i="1"/>
  <c r="F45" i="1" s="1"/>
  <c r="E19" i="1"/>
  <c r="E45" i="1" s="1"/>
  <c r="D19" i="1"/>
  <c r="D45" i="1" s="1"/>
  <c r="C19" i="1"/>
  <c r="C45" i="1" s="1"/>
  <c r="B19" i="1"/>
  <c r="B45" i="1" s="1"/>
  <c r="AA18" i="1"/>
  <c r="AA44" i="1" s="1"/>
  <c r="Z18" i="1"/>
  <c r="Z44" i="1" s="1"/>
  <c r="X18" i="1"/>
  <c r="X44" i="1" s="1"/>
  <c r="U18" i="1"/>
  <c r="U44" i="1" s="1"/>
  <c r="T18" i="1"/>
  <c r="T44" i="1" s="1"/>
  <c r="S18" i="1"/>
  <c r="S44" i="1" s="1"/>
  <c r="R18" i="1"/>
  <c r="R44" i="1" s="1"/>
  <c r="P18" i="1"/>
  <c r="P44" i="1" s="1"/>
  <c r="M18" i="1"/>
  <c r="M44" i="1" s="1"/>
  <c r="L18" i="1"/>
  <c r="L44" i="1" s="1"/>
  <c r="K18" i="1"/>
  <c r="K44" i="1" s="1"/>
  <c r="J18" i="1"/>
  <c r="J44" i="1" s="1"/>
  <c r="H18" i="1"/>
  <c r="H44" i="1" s="1"/>
  <c r="E18" i="1"/>
  <c r="E44" i="1" s="1"/>
  <c r="D18" i="1"/>
  <c r="D44" i="1" s="1"/>
  <c r="C18" i="1"/>
  <c r="C44" i="1" s="1"/>
  <c r="B18" i="1"/>
  <c r="B44" i="1" s="1"/>
  <c r="AB17" i="1"/>
  <c r="AB43" i="1" s="1"/>
  <c r="AA17" i="1"/>
  <c r="AA43" i="1" s="1"/>
  <c r="Z17" i="1"/>
  <c r="Z43" i="1" s="1"/>
  <c r="Y17" i="1"/>
  <c r="Y43" i="1" s="1"/>
  <c r="X17" i="1"/>
  <c r="X43" i="1" s="1"/>
  <c r="W17" i="1"/>
  <c r="W43" i="1" s="1"/>
  <c r="V17" i="1"/>
  <c r="V43" i="1" s="1"/>
  <c r="U17" i="1"/>
  <c r="U43" i="1" s="1"/>
  <c r="T17" i="1"/>
  <c r="T43" i="1" s="1"/>
  <c r="S17" i="1"/>
  <c r="S43" i="1" s="1"/>
  <c r="R17" i="1"/>
  <c r="R43" i="1" s="1"/>
  <c r="Q17" i="1"/>
  <c r="Q43" i="1" s="1"/>
  <c r="P17" i="1"/>
  <c r="P43" i="1" s="1"/>
  <c r="O17" i="1"/>
  <c r="O43" i="1" s="1"/>
  <c r="N17" i="1"/>
  <c r="N43" i="1" s="1"/>
  <c r="M17" i="1"/>
  <c r="M43" i="1" s="1"/>
  <c r="L17" i="1"/>
  <c r="L43" i="1" s="1"/>
  <c r="K17" i="1"/>
  <c r="K43" i="1" s="1"/>
  <c r="J17" i="1"/>
  <c r="J43" i="1" s="1"/>
  <c r="I17" i="1"/>
  <c r="I43" i="1" s="1"/>
  <c r="H17" i="1"/>
  <c r="H43" i="1" s="1"/>
  <c r="G17" i="1"/>
  <c r="G43" i="1" s="1"/>
  <c r="F17" i="1"/>
  <c r="F43" i="1" s="1"/>
  <c r="E17" i="1"/>
  <c r="E43" i="1" s="1"/>
  <c r="D17" i="1"/>
  <c r="D43" i="1" s="1"/>
  <c r="C17" i="1"/>
  <c r="C43" i="1" s="1"/>
  <c r="B17" i="1"/>
  <c r="B43" i="1" s="1"/>
  <c r="AB16" i="1"/>
  <c r="AB42" i="1" s="1"/>
  <c r="AA16" i="1"/>
  <c r="AA42" i="1" s="1"/>
  <c r="Z16" i="1"/>
  <c r="Z42" i="1" s="1"/>
  <c r="Y16" i="1"/>
  <c r="Y42" i="1" s="1"/>
  <c r="X16" i="1"/>
  <c r="X42" i="1" s="1"/>
  <c r="W16" i="1"/>
  <c r="W42" i="1" s="1"/>
  <c r="V16" i="1"/>
  <c r="V42" i="1" s="1"/>
  <c r="U16" i="1"/>
  <c r="U42" i="1" s="1"/>
  <c r="T16" i="1"/>
  <c r="T42" i="1" s="1"/>
  <c r="S16" i="1"/>
  <c r="S42" i="1" s="1"/>
  <c r="R16" i="1"/>
  <c r="R42" i="1" s="1"/>
  <c r="Q16" i="1"/>
  <c r="Q42" i="1" s="1"/>
  <c r="P16" i="1"/>
  <c r="P42" i="1" s="1"/>
  <c r="O16" i="1"/>
  <c r="O42" i="1" s="1"/>
  <c r="N16" i="1"/>
  <c r="N42" i="1" s="1"/>
  <c r="M16" i="1"/>
  <c r="M42" i="1" s="1"/>
  <c r="L16" i="1"/>
  <c r="L42" i="1" s="1"/>
  <c r="K16" i="1"/>
  <c r="K42" i="1" s="1"/>
  <c r="J16" i="1"/>
  <c r="J42" i="1" s="1"/>
  <c r="I16" i="1"/>
  <c r="I42" i="1" s="1"/>
  <c r="H16" i="1"/>
  <c r="H42" i="1" s="1"/>
  <c r="G16" i="1"/>
  <c r="G42" i="1" s="1"/>
  <c r="F16" i="1"/>
  <c r="F42" i="1" s="1"/>
  <c r="E16" i="1"/>
  <c r="E42" i="1" s="1"/>
  <c r="D16" i="1"/>
  <c r="D42" i="1" s="1"/>
  <c r="C16" i="1"/>
  <c r="C42" i="1" s="1"/>
  <c r="B16" i="1"/>
  <c r="B42" i="1" s="1"/>
  <c r="Y15" i="1"/>
  <c r="Y41" i="1" s="1"/>
  <c r="X15" i="1"/>
  <c r="X41" i="1" s="1"/>
  <c r="W15" i="1"/>
  <c r="W41" i="1" s="1"/>
  <c r="U15" i="1"/>
  <c r="U41" i="1" s="1"/>
  <c r="Q15" i="1"/>
  <c r="Q41" i="1" s="1"/>
  <c r="P15" i="1"/>
  <c r="P41" i="1" s="1"/>
  <c r="O15" i="1"/>
  <c r="O41" i="1" s="1"/>
  <c r="M15" i="1"/>
  <c r="M41" i="1" s="1"/>
  <c r="I15" i="1"/>
  <c r="I41" i="1" s="1"/>
  <c r="H15" i="1"/>
  <c r="H41" i="1" s="1"/>
  <c r="G15" i="1"/>
  <c r="G41" i="1" s="1"/>
  <c r="E15" i="1"/>
  <c r="E41" i="1" s="1"/>
  <c r="AB14" i="1"/>
  <c r="AB40" i="1" s="1"/>
  <c r="AA14" i="1"/>
  <c r="AA40" i="1" s="1"/>
  <c r="Z14" i="1"/>
  <c r="Z40" i="1" s="1"/>
  <c r="Y14" i="1"/>
  <c r="Y40" i="1" s="1"/>
  <c r="X14" i="1"/>
  <c r="X40" i="1" s="1"/>
  <c r="W14" i="1"/>
  <c r="W40" i="1" s="1"/>
  <c r="V14" i="1"/>
  <c r="V40" i="1" s="1"/>
  <c r="U14" i="1"/>
  <c r="U40" i="1" s="1"/>
  <c r="T14" i="1"/>
  <c r="T40" i="1" s="1"/>
  <c r="S14" i="1"/>
  <c r="S40" i="1" s="1"/>
  <c r="R14" i="1"/>
  <c r="R40" i="1" s="1"/>
  <c r="Q14" i="1"/>
  <c r="Q40" i="1" s="1"/>
  <c r="P14" i="1"/>
  <c r="P40" i="1" s="1"/>
  <c r="O14" i="1"/>
  <c r="O40" i="1" s="1"/>
  <c r="N14" i="1"/>
  <c r="N40" i="1" s="1"/>
  <c r="M14" i="1"/>
  <c r="M40" i="1" s="1"/>
  <c r="L14" i="1"/>
  <c r="L40" i="1" s="1"/>
  <c r="K14" i="1"/>
  <c r="K40" i="1" s="1"/>
  <c r="J14" i="1"/>
  <c r="J40" i="1" s="1"/>
  <c r="I14" i="1"/>
  <c r="I40" i="1" s="1"/>
  <c r="H14" i="1"/>
  <c r="H40" i="1" s="1"/>
  <c r="G14" i="1"/>
  <c r="G40" i="1" s="1"/>
  <c r="F14" i="1"/>
  <c r="F40" i="1" s="1"/>
  <c r="E14" i="1"/>
  <c r="E40" i="1" s="1"/>
  <c r="D14" i="1"/>
  <c r="D40" i="1" s="1"/>
  <c r="C14" i="1"/>
  <c r="C40" i="1" s="1"/>
  <c r="B14" i="1"/>
  <c r="B40" i="1" s="1"/>
  <c r="AB13" i="1"/>
  <c r="AB39" i="1" s="1"/>
  <c r="AA13" i="1"/>
  <c r="AA39" i="1" s="1"/>
  <c r="Z13" i="1"/>
  <c r="Z39" i="1" s="1"/>
  <c r="Y13" i="1"/>
  <c r="Y39" i="1" s="1"/>
  <c r="X13" i="1"/>
  <c r="X39" i="1" s="1"/>
  <c r="W13" i="1"/>
  <c r="W39" i="1" s="1"/>
  <c r="V13" i="1"/>
  <c r="V39" i="1" s="1"/>
  <c r="U13" i="1"/>
  <c r="U39" i="1" s="1"/>
  <c r="T13" i="1"/>
  <c r="T39" i="1" s="1"/>
  <c r="S13" i="1"/>
  <c r="S39" i="1" s="1"/>
  <c r="R13" i="1"/>
  <c r="R39" i="1" s="1"/>
  <c r="Q13" i="1"/>
  <c r="Q39" i="1" s="1"/>
  <c r="P13" i="1"/>
  <c r="P39" i="1" s="1"/>
  <c r="O13" i="1"/>
  <c r="O39" i="1" s="1"/>
  <c r="N13" i="1"/>
  <c r="N39" i="1" s="1"/>
  <c r="M13" i="1"/>
  <c r="M39" i="1" s="1"/>
  <c r="L13" i="1"/>
  <c r="L39" i="1" s="1"/>
  <c r="K13" i="1"/>
  <c r="K39" i="1" s="1"/>
  <c r="J13" i="1"/>
  <c r="J39" i="1" s="1"/>
  <c r="I13" i="1"/>
  <c r="I39" i="1" s="1"/>
  <c r="H13" i="1"/>
  <c r="H39" i="1" s="1"/>
  <c r="G13" i="1"/>
  <c r="G39" i="1" s="1"/>
  <c r="F13" i="1"/>
  <c r="F39" i="1" s="1"/>
  <c r="E13" i="1"/>
  <c r="E39" i="1" s="1"/>
  <c r="D13" i="1"/>
  <c r="D39" i="1" s="1"/>
  <c r="C13" i="1"/>
  <c r="C39" i="1" s="1"/>
  <c r="B13" i="1"/>
  <c r="B39" i="1" s="1"/>
  <c r="Z12" i="1"/>
  <c r="Z38" i="1" s="1"/>
  <c r="Y12" i="1"/>
  <c r="Y38" i="1" s="1"/>
  <c r="X12" i="1"/>
  <c r="X38" i="1" s="1"/>
  <c r="V12" i="1"/>
  <c r="V38" i="1" s="1"/>
  <c r="R12" i="1"/>
  <c r="R38" i="1" s="1"/>
  <c r="Q12" i="1"/>
  <c r="Q38" i="1" s="1"/>
  <c r="P12" i="1"/>
  <c r="P38" i="1" s="1"/>
  <c r="N12" i="1"/>
  <c r="N38" i="1" s="1"/>
  <c r="J12" i="1"/>
  <c r="J38" i="1" s="1"/>
  <c r="I12" i="1"/>
  <c r="I38" i="1" s="1"/>
  <c r="H12" i="1"/>
  <c r="H38" i="1" s="1"/>
  <c r="F12" i="1"/>
  <c r="F38" i="1" s="1"/>
  <c r="B12" i="1"/>
  <c r="B38" i="1" s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P5" i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C5" i="1"/>
  <c r="D5" i="1" s="1"/>
  <c r="E5" i="1" s="1"/>
  <c r="F5" i="1" s="1"/>
  <c r="G5" i="1" s="1"/>
  <c r="H5" i="1" s="1"/>
  <c r="I5" i="1" s="1"/>
  <c r="J5" i="1" s="1"/>
  <c r="K5" i="1" s="1"/>
  <c r="L5" i="1" s="1"/>
  <c r="G18" i="1" l="1"/>
  <c r="G44" i="1" s="1"/>
  <c r="O18" i="1"/>
  <c r="O44" i="1" s="1"/>
  <c r="Y47" i="1"/>
  <c r="Y20" i="1"/>
  <c r="N48" i="1"/>
  <c r="N20" i="1"/>
  <c r="C12" i="1"/>
  <c r="K12" i="1"/>
  <c r="S12" i="1"/>
  <c r="AA12" i="1"/>
  <c r="B15" i="1"/>
  <c r="B41" i="1" s="1"/>
  <c r="J15" i="1"/>
  <c r="J41" i="1" s="1"/>
  <c r="R15" i="1"/>
  <c r="R41" i="1" s="1"/>
  <c r="Z15" i="1"/>
  <c r="Z41" i="1" s="1"/>
  <c r="AB46" i="1"/>
  <c r="AB18" i="1"/>
  <c r="AB44" i="1" s="1"/>
  <c r="I47" i="1"/>
  <c r="I20" i="1"/>
  <c r="F48" i="1"/>
  <c r="F20" i="1"/>
  <c r="V48" i="1"/>
  <c r="V20" i="1"/>
  <c r="D12" i="1"/>
  <c r="L12" i="1"/>
  <c r="T12" i="1"/>
  <c r="AB12" i="1"/>
  <c r="C15" i="1"/>
  <c r="C41" i="1" s="1"/>
  <c r="K15" i="1"/>
  <c r="K41" i="1" s="1"/>
  <c r="S15" i="1"/>
  <c r="S41" i="1" s="1"/>
  <c r="AA15" i="1"/>
  <c r="AA41" i="1" s="1"/>
  <c r="H50" i="1"/>
  <c r="H23" i="1"/>
  <c r="H49" i="1" s="1"/>
  <c r="P50" i="1"/>
  <c r="P23" i="1"/>
  <c r="P49" i="1" s="1"/>
  <c r="X50" i="1"/>
  <c r="X23" i="1"/>
  <c r="X49" i="1" s="1"/>
  <c r="E51" i="1"/>
  <c r="E23" i="1"/>
  <c r="E49" i="1" s="1"/>
  <c r="Q47" i="1"/>
  <c r="Q20" i="1"/>
  <c r="H11" i="1"/>
  <c r="P11" i="1"/>
  <c r="E12" i="1"/>
  <c r="M12" i="1"/>
  <c r="U12" i="1"/>
  <c r="D15" i="1"/>
  <c r="D41" i="1" s="1"/>
  <c r="L15" i="1"/>
  <c r="L41" i="1" s="1"/>
  <c r="T15" i="1"/>
  <c r="T41" i="1" s="1"/>
  <c r="AB15" i="1"/>
  <c r="AB41" i="1" s="1"/>
  <c r="Z11" i="1"/>
  <c r="G12" i="1"/>
  <c r="O12" i="1"/>
  <c r="W12" i="1"/>
  <c r="F15" i="1"/>
  <c r="F41" i="1" s="1"/>
  <c r="N15" i="1"/>
  <c r="N41" i="1" s="1"/>
  <c r="V15" i="1"/>
  <c r="V41" i="1" s="1"/>
  <c r="W45" i="1"/>
  <c r="W18" i="1"/>
  <c r="W44" i="1" s="1"/>
  <c r="M23" i="1"/>
  <c r="M49" i="1" s="1"/>
  <c r="U23" i="1"/>
  <c r="U49" i="1" s="1"/>
  <c r="D26" i="1"/>
  <c r="D52" i="1" s="1"/>
  <c r="L26" i="1"/>
  <c r="L52" i="1" s="1"/>
  <c r="T26" i="1"/>
  <c r="T52" i="1" s="1"/>
  <c r="AB26" i="1"/>
  <c r="AB52" i="1" s="1"/>
  <c r="G26" i="1"/>
  <c r="G52" i="1" s="1"/>
  <c r="O26" i="1"/>
  <c r="O52" i="1" s="1"/>
  <c r="W26" i="1"/>
  <c r="W52" i="1" s="1"/>
  <c r="I26" i="1"/>
  <c r="I52" i="1" s="1"/>
  <c r="Q26" i="1"/>
  <c r="Q52" i="1" s="1"/>
  <c r="Y26" i="1"/>
  <c r="Y52" i="1" s="1"/>
  <c r="M38" i="1" l="1"/>
  <c r="M11" i="1"/>
  <c r="E38" i="1"/>
  <c r="E11" i="1"/>
  <c r="X11" i="1"/>
  <c r="N46" i="1"/>
  <c r="N18" i="1"/>
  <c r="W38" i="1"/>
  <c r="W11" i="1"/>
  <c r="G38" i="1"/>
  <c r="G11" i="1"/>
  <c r="P37" i="1"/>
  <c r="P31" i="1"/>
  <c r="P57" i="1" s="1"/>
  <c r="AB38" i="1"/>
  <c r="AB11" i="1"/>
  <c r="I46" i="1"/>
  <c r="I18" i="1"/>
  <c r="AA38" i="1"/>
  <c r="AA11" i="1"/>
  <c r="F46" i="1"/>
  <c r="F18" i="1"/>
  <c r="F44" i="1" s="1"/>
  <c r="Z31" i="1"/>
  <c r="Z57" i="1" s="1"/>
  <c r="Z37" i="1"/>
  <c r="H37" i="1"/>
  <c r="H31" i="1"/>
  <c r="H57" i="1" s="1"/>
  <c r="T38" i="1"/>
  <c r="T11" i="1"/>
  <c r="S38" i="1"/>
  <c r="S11" i="1"/>
  <c r="Y18" i="1"/>
  <c r="Y46" i="1"/>
  <c r="R11" i="1"/>
  <c r="Q46" i="1"/>
  <c r="Q18" i="1"/>
  <c r="L38" i="1"/>
  <c r="L11" i="1"/>
  <c r="K38" i="1"/>
  <c r="K11" i="1"/>
  <c r="O38" i="1"/>
  <c r="O11" i="1"/>
  <c r="J11" i="1"/>
  <c r="D38" i="1"/>
  <c r="D11" i="1"/>
  <c r="C38" i="1"/>
  <c r="C11" i="1"/>
  <c r="B11" i="1"/>
  <c r="U38" i="1"/>
  <c r="U11" i="1"/>
  <c r="V18" i="1"/>
  <c r="V44" i="1" s="1"/>
  <c r="V46" i="1"/>
  <c r="V11" i="1"/>
  <c r="AB37" i="1" l="1"/>
  <c r="AB31" i="1"/>
  <c r="AB57" i="1" s="1"/>
  <c r="B31" i="1"/>
  <c r="B57" i="1" s="1"/>
  <c r="B37" i="1"/>
  <c r="S31" i="1"/>
  <c r="S57" i="1" s="1"/>
  <c r="S37" i="1"/>
  <c r="L37" i="1"/>
  <c r="L31" i="1"/>
  <c r="L57" i="1" s="1"/>
  <c r="X37" i="1"/>
  <c r="X31" i="1"/>
  <c r="X57" i="1" s="1"/>
  <c r="T37" i="1"/>
  <c r="T31" i="1"/>
  <c r="T57" i="1" s="1"/>
  <c r="AA31" i="1"/>
  <c r="AA57" i="1" s="1"/>
  <c r="AA37" i="1"/>
  <c r="G37" i="1"/>
  <c r="G31" i="1"/>
  <c r="G57" i="1" s="1"/>
  <c r="E37" i="1"/>
  <c r="E31" i="1"/>
  <c r="E57" i="1" s="1"/>
  <c r="Y44" i="1"/>
  <c r="Y11" i="1"/>
  <c r="C31" i="1"/>
  <c r="C57" i="1" s="1"/>
  <c r="C37" i="1"/>
  <c r="V37" i="1"/>
  <c r="V31" i="1"/>
  <c r="V57" i="1" s="1"/>
  <c r="Q44" i="1"/>
  <c r="Q11" i="1"/>
  <c r="K31" i="1"/>
  <c r="K57" i="1" s="1"/>
  <c r="K37" i="1"/>
  <c r="D37" i="1"/>
  <c r="D31" i="1"/>
  <c r="D57" i="1" s="1"/>
  <c r="J31" i="1"/>
  <c r="J57" i="1" s="1"/>
  <c r="J37" i="1"/>
  <c r="I44" i="1"/>
  <c r="I11" i="1"/>
  <c r="F11" i="1"/>
  <c r="M37" i="1"/>
  <c r="M31" i="1"/>
  <c r="M57" i="1" s="1"/>
  <c r="N44" i="1"/>
  <c r="N11" i="1"/>
  <c r="U37" i="1"/>
  <c r="U31" i="1"/>
  <c r="U57" i="1" s="1"/>
  <c r="O37" i="1"/>
  <c r="O31" i="1"/>
  <c r="O57" i="1" s="1"/>
  <c r="R31" i="1"/>
  <c r="R57" i="1" s="1"/>
  <c r="R37" i="1"/>
  <c r="W37" i="1"/>
  <c r="W31" i="1"/>
  <c r="W57" i="1" s="1"/>
  <c r="N37" i="1" l="1"/>
  <c r="N31" i="1"/>
  <c r="N57" i="1" s="1"/>
  <c r="Y31" i="1"/>
  <c r="Y57" i="1" s="1"/>
  <c r="Y37" i="1"/>
  <c r="F37" i="1"/>
  <c r="F31" i="1"/>
  <c r="F57" i="1" s="1"/>
  <c r="I31" i="1"/>
  <c r="I57" i="1" s="1"/>
  <c r="I37" i="1"/>
  <c r="Q31" i="1"/>
  <c r="Q57" i="1" s="1"/>
  <c r="Q37" i="1"/>
</calcChain>
</file>

<file path=xl/sharedStrings.xml><?xml version="1.0" encoding="utf-8"?>
<sst xmlns="http://schemas.openxmlformats.org/spreadsheetml/2006/main" count="48" uniqueCount="23">
  <si>
    <t>დანართი #1.4</t>
  </si>
  <si>
    <t>საგადასახდელო ბალანსი</t>
  </si>
  <si>
    <t>(საბაზო სცენარი)</t>
  </si>
  <si>
    <t>ფაქტ.</t>
  </si>
  <si>
    <t>(მლნ აშშ დოლარი)</t>
  </si>
  <si>
    <t>მიმდინარე ანგარიში</t>
  </si>
  <si>
    <t>საქონელი</t>
  </si>
  <si>
    <t>საქონლის ექსპორტი</t>
  </si>
  <si>
    <t>საქონლის იმპორტი</t>
  </si>
  <si>
    <t>მომსახურება</t>
  </si>
  <si>
    <t>მომსახურების ექსპორტი</t>
  </si>
  <si>
    <t>მომსახურების იმპორტი</t>
  </si>
  <si>
    <t>წმინდა ფაქტორული შემოსავლები</t>
  </si>
  <si>
    <t>მუშაკთა შრომის ანაზღაურება</t>
  </si>
  <si>
    <t>პროცენტების გადახდა</t>
  </si>
  <si>
    <t>მთავრობა</t>
  </si>
  <si>
    <t>კერძო</t>
  </si>
  <si>
    <t>წმინდა მიმდინარე ტრანსფერები</t>
  </si>
  <si>
    <t>კაპიტალის და ფინანსური ანგარიში</t>
  </si>
  <si>
    <t>საბანკო სისტემა</t>
  </si>
  <si>
    <t>რეზერვების ცვლილება (- ზრდა)</t>
  </si>
  <si>
    <t>ბალანსი</t>
  </si>
  <si>
    <t>(პროცენტულად მშპ-სთან)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</si>
</sst>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"/>
  </numFmts>
  <fonts count="8" x14ac:knownFonts="1">
    <font>
      <sz val="10"/>
      <name val="Arial"/>
    </font>
    <font>
      <sz val="10"/>
      <name val="LitNusx"/>
      <family val="2"/>
    </font>
    <font>
      <b/>
      <sz val="14"/>
      <name val="LitNusx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LitNusx"/>
      <family val="2"/>
    </font>
    <font>
      <b/>
      <sz val="10"/>
      <name val="Arial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 applyBorder="1"/>
    <xf numFmtId="0" fontId="4" fillId="0" borderId="0" xfId="0" applyFont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8" xfId="0" applyBorder="1"/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0" fontId="4" fillId="0" borderId="0" xfId="0" applyFont="1"/>
    <xf numFmtId="164" fontId="6" fillId="0" borderId="0" xfId="0" applyNumberFormat="1" applyFont="1"/>
    <xf numFmtId="164" fontId="6" fillId="0" borderId="0" xfId="0" applyNumberFormat="1" applyFont="1" applyBorder="1"/>
    <xf numFmtId="164" fontId="6" fillId="0" borderId="5" xfId="0" applyNumberFormat="1" applyFont="1" applyBorder="1"/>
    <xf numFmtId="164" fontId="6" fillId="0" borderId="6" xfId="0" applyNumberFormat="1" applyFont="1" applyBorder="1"/>
    <xf numFmtId="164" fontId="6" fillId="0" borderId="7" xfId="0" applyNumberFormat="1" applyFont="1" applyBorder="1"/>
    <xf numFmtId="165" fontId="0" fillId="0" borderId="0" xfId="1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166" fontId="6" fillId="0" borderId="0" xfId="0" applyNumberFormat="1" applyFont="1" applyBorder="1"/>
    <xf numFmtId="166" fontId="6" fillId="0" borderId="5" xfId="0" applyNumberFormat="1" applyFont="1" applyBorder="1"/>
    <xf numFmtId="166" fontId="6" fillId="0" borderId="6" xfId="0" applyNumberFormat="1" applyFont="1" applyBorder="1"/>
    <xf numFmtId="166" fontId="6" fillId="0" borderId="7" xfId="0" applyNumberFormat="1" applyFont="1" applyBorder="1"/>
    <xf numFmtId="166" fontId="6" fillId="0" borderId="0" xfId="0" applyNumberFormat="1" applyFont="1"/>
    <xf numFmtId="165" fontId="6" fillId="0" borderId="0" xfId="1" applyNumberFormat="1" applyFont="1"/>
    <xf numFmtId="165" fontId="6" fillId="0" borderId="0" xfId="1" applyNumberFormat="1" applyFont="1" applyBorder="1"/>
    <xf numFmtId="165" fontId="6" fillId="0" borderId="5" xfId="1" applyNumberFormat="1" applyFont="1" applyBorder="1"/>
    <xf numFmtId="165" fontId="6" fillId="0" borderId="6" xfId="1" applyNumberFormat="1" applyFont="1" applyBorder="1"/>
    <xf numFmtId="165" fontId="6" fillId="0" borderId="7" xfId="1" applyNumberFormat="1" applyFont="1" applyBorder="1"/>
    <xf numFmtId="0" fontId="1" fillId="0" borderId="8" xfId="0" applyFont="1" applyBorder="1"/>
    <xf numFmtId="165" fontId="6" fillId="0" borderId="8" xfId="1" applyNumberFormat="1" applyFont="1" applyBorder="1"/>
    <xf numFmtId="165" fontId="6" fillId="0" borderId="9" xfId="1" applyNumberFormat="1" applyFont="1" applyBorder="1"/>
    <xf numFmtId="165" fontId="6" fillId="0" borderId="10" xfId="1" applyNumberFormat="1" applyFont="1" applyBorder="1"/>
    <xf numFmtId="165" fontId="6" fillId="0" borderId="11" xfId="1" applyNumberFormat="1" applyFont="1" applyBorder="1"/>
    <xf numFmtId="165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BD-Tables-sen-14_1-BD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d"/>
      <sheetName val="SelInd"/>
      <sheetName val="NatAcc"/>
      <sheetName val="Budget"/>
      <sheetName val="BOP"/>
      <sheetName val="MonSer"/>
      <sheetName val="NatBank"/>
    </sheetNames>
    <sheetDataSet>
      <sheetData sheetId="0">
        <row r="121">
          <cell r="C121">
            <v>289.52600000000001</v>
          </cell>
          <cell r="D121">
            <v>309.96499999999997</v>
          </cell>
          <cell r="E121">
            <v>376.49799999999999</v>
          </cell>
          <cell r="F121">
            <v>304.47608559999998</v>
          </cell>
          <cell r="G121">
            <v>340.95694764999996</v>
          </cell>
          <cell r="H121">
            <v>499.20715359000002</v>
          </cell>
          <cell r="I121">
            <v>507.0567509039999</v>
          </cell>
          <cell r="J121">
            <v>603.33388045000004</v>
          </cell>
          <cell r="K121">
            <v>830.55511807898711</v>
          </cell>
          <cell r="L121">
            <v>1092.1114172023454</v>
          </cell>
          <cell r="M121">
            <v>1472.4372680211104</v>
          </cell>
          <cell r="N121">
            <v>1666.5259475635069</v>
          </cell>
          <cell r="O121">
            <v>2088.2848205460591</v>
          </cell>
          <cell r="P121">
            <v>2427.9793646272378</v>
          </cell>
          <cell r="Q121">
            <v>1893.6023605627336</v>
          </cell>
          <cell r="R121">
            <v>2462.2015733105904</v>
          </cell>
          <cell r="S121">
            <v>3254.4922833174746</v>
          </cell>
          <cell r="T121">
            <v>3502.3193678474649</v>
          </cell>
          <cell r="U121">
            <v>4245.7622008228254</v>
          </cell>
          <cell r="V121">
            <v>4073.3242549105594</v>
          </cell>
          <cell r="W121">
            <v>3099.4670043091792</v>
          </cell>
          <cell r="X121">
            <v>2930.6801861108374</v>
          </cell>
        </row>
        <row r="122">
          <cell r="C122">
            <v>711.15300000000002</v>
          </cell>
          <cell r="D122">
            <v>897.45299999999997</v>
          </cell>
          <cell r="E122">
            <v>1162.8320000000001</v>
          </cell>
          <cell r="F122">
            <v>1013.0340985</v>
          </cell>
          <cell r="G122">
            <v>939.28425234632869</v>
          </cell>
          <cell r="H122">
            <v>1027.8357592824</v>
          </cell>
          <cell r="I122">
            <v>1013.8710057361499</v>
          </cell>
          <cell r="J122">
            <v>1092.5252002999998</v>
          </cell>
          <cell r="K122">
            <v>1469.1687624399997</v>
          </cell>
          <cell r="L122">
            <v>2007.7336828679674</v>
          </cell>
          <cell r="M122">
            <v>2686.3406505853068</v>
          </cell>
          <cell r="N122">
            <v>3685.8802274261575</v>
          </cell>
          <cell r="O122">
            <v>4984.1099838404598</v>
          </cell>
          <cell r="P122">
            <v>6264.1749666898659</v>
          </cell>
          <cell r="Q122">
            <v>4293.4540543621533</v>
          </cell>
          <cell r="R122">
            <v>5052.2754621711592</v>
          </cell>
          <cell r="S122">
            <v>6748.3101276754833</v>
          </cell>
          <cell r="T122">
            <v>7718.3225242122353</v>
          </cell>
          <cell r="U122">
            <v>7738.3958000117182</v>
          </cell>
          <cell r="V122">
            <v>8344.2827209793923</v>
          </cell>
          <cell r="W122">
            <v>7033.9921272831189</v>
          </cell>
          <cell r="X122">
            <v>6799.8610872131685</v>
          </cell>
        </row>
        <row r="124">
          <cell r="C124">
            <v>110.545</v>
          </cell>
          <cell r="D124">
            <v>98.009</v>
          </cell>
          <cell r="E124">
            <v>198.2305945</v>
          </cell>
          <cell r="F124">
            <v>365.24350157614168</v>
          </cell>
          <cell r="G124">
            <v>216.7667337361857</v>
          </cell>
          <cell r="H124">
            <v>359.97393463396924</v>
          </cell>
          <cell r="I124">
            <v>369.79972170626115</v>
          </cell>
          <cell r="J124">
            <v>407.77906399434517</v>
          </cell>
          <cell r="K124">
            <v>458.84303354314386</v>
          </cell>
          <cell r="L124">
            <v>554.76203276749584</v>
          </cell>
          <cell r="M124">
            <v>715.04340448133951</v>
          </cell>
          <cell r="N124">
            <v>885.08581340429214</v>
          </cell>
          <cell r="O124">
            <v>1094.1094273678436</v>
          </cell>
          <cell r="P124">
            <v>1260.4539937358468</v>
          </cell>
          <cell r="Q124">
            <v>1313.6090497578905</v>
          </cell>
          <cell r="R124">
            <v>1598.7712545500838</v>
          </cell>
          <cell r="S124">
            <v>2008.1573498886369</v>
          </cell>
          <cell r="T124">
            <v>2543.6624386761059</v>
          </cell>
          <cell r="U124">
            <v>2964.0329421033489</v>
          </cell>
          <cell r="V124">
            <v>3018.7896108182254</v>
          </cell>
          <cell r="W124">
            <v>3133.1420462328392</v>
          </cell>
          <cell r="X124">
            <v>3351.0815855586361</v>
          </cell>
        </row>
        <row r="125">
          <cell r="C125">
            <v>105.621</v>
          </cell>
          <cell r="D125">
            <v>93.674999999999997</v>
          </cell>
          <cell r="E125">
            <v>249.53651275529759</v>
          </cell>
          <cell r="F125">
            <v>345.42921140810193</v>
          </cell>
          <cell r="G125">
            <v>225.17507257163598</v>
          </cell>
          <cell r="H125">
            <v>295.17610407952458</v>
          </cell>
          <cell r="I125">
            <v>309.62645734225674</v>
          </cell>
          <cell r="J125">
            <v>364.77999030899571</v>
          </cell>
          <cell r="K125">
            <v>397.29626856874251</v>
          </cell>
          <cell r="L125">
            <v>485.44424452475954</v>
          </cell>
          <cell r="M125">
            <v>631.45240930188572</v>
          </cell>
          <cell r="N125">
            <v>727.26193520837046</v>
          </cell>
          <cell r="O125">
            <v>932.91999767136576</v>
          </cell>
          <cell r="P125">
            <v>1239.4243578927085</v>
          </cell>
          <cell r="Q125">
            <v>973.88329182182929</v>
          </cell>
          <cell r="R125">
            <v>1085.3273264608129</v>
          </cell>
          <cell r="S125">
            <v>1260.6922949604075</v>
          </cell>
          <cell r="T125">
            <v>1442.8094739588914</v>
          </cell>
          <cell r="U125">
            <v>1558.5612722983262</v>
          </cell>
          <cell r="V125">
            <v>1730.1163883906183</v>
          </cell>
          <cell r="W125">
            <v>1675.3601023648569</v>
          </cell>
          <cell r="X125">
            <v>1731.029936411139</v>
          </cell>
        </row>
        <row r="127">
          <cell r="C127">
            <v>-1.502</v>
          </cell>
          <cell r="D127">
            <v>-1.1030000000000002</v>
          </cell>
          <cell r="E127">
            <v>175.05</v>
          </cell>
          <cell r="F127">
            <v>231.11500000000001</v>
          </cell>
          <cell r="G127">
            <v>194.56387512000001</v>
          </cell>
          <cell r="H127">
            <v>124.87357922663412</v>
          </cell>
          <cell r="I127">
            <v>126.84295999369219</v>
          </cell>
          <cell r="J127">
            <v>136.23041557074279</v>
          </cell>
          <cell r="K127">
            <v>152.3949307755623</v>
          </cell>
          <cell r="L127">
            <v>221.30979801340459</v>
          </cell>
          <cell r="M127">
            <v>229.24785595053993</v>
          </cell>
          <cell r="N127">
            <v>295.113172129769</v>
          </cell>
          <cell r="O127">
            <v>379.23387914494685</v>
          </cell>
          <cell r="P127">
            <v>374.57297176498969</v>
          </cell>
          <cell r="Q127">
            <v>361.49734643893873</v>
          </cell>
          <cell r="R127">
            <v>332.47604461283174</v>
          </cell>
          <cell r="S127">
            <v>440.33747262790979</v>
          </cell>
          <cell r="T127">
            <v>567.51911923195871</v>
          </cell>
          <cell r="U127">
            <v>630.55674295683559</v>
          </cell>
          <cell r="V127">
            <v>662.8161143551398</v>
          </cell>
          <cell r="W127">
            <v>488.33634934738302</v>
          </cell>
          <cell r="X127">
            <v>557.84572722068401</v>
          </cell>
        </row>
        <row r="129">
          <cell r="C129">
            <v>0.8</v>
          </cell>
          <cell r="D129">
            <v>36.4</v>
          </cell>
          <cell r="E129">
            <v>36.299999999999997</v>
          </cell>
          <cell r="F129">
            <v>35.6</v>
          </cell>
          <cell r="G129">
            <v>38.799999999999997</v>
          </cell>
          <cell r="H129">
            <v>36.799999999999997</v>
          </cell>
          <cell r="I129">
            <v>24.7</v>
          </cell>
          <cell r="J129">
            <v>30.4</v>
          </cell>
          <cell r="K129">
            <v>34.200000000000003</v>
          </cell>
          <cell r="L129">
            <v>25.3</v>
          </cell>
          <cell r="M129">
            <v>21.2</v>
          </cell>
          <cell r="N129">
            <v>20.3</v>
          </cell>
          <cell r="O129">
            <v>23.3</v>
          </cell>
          <cell r="P129">
            <v>43.1</v>
          </cell>
          <cell r="Q129">
            <v>67.599999999999994</v>
          </cell>
          <cell r="R129">
            <v>74.3</v>
          </cell>
          <cell r="S129">
            <v>107.6</v>
          </cell>
          <cell r="T129">
            <v>80.3</v>
          </cell>
          <cell r="U129">
            <v>80.7</v>
          </cell>
          <cell r="V129">
            <v>79</v>
          </cell>
          <cell r="W129">
            <v>76.8</v>
          </cell>
          <cell r="X129">
            <v>82.4</v>
          </cell>
        </row>
        <row r="130">
          <cell r="C130">
            <v>58.368000000000002</v>
          </cell>
          <cell r="D130">
            <v>32.989000000000011</v>
          </cell>
          <cell r="E130">
            <v>11.310018549682994</v>
          </cell>
          <cell r="F130">
            <v>4.6702218000000002</v>
          </cell>
          <cell r="G130">
            <v>8.8338958187444661</v>
          </cell>
          <cell r="H130">
            <v>50.775055887707495</v>
          </cell>
          <cell r="I130">
            <v>82.147442359552144</v>
          </cell>
          <cell r="J130">
            <v>95.560413588283041</v>
          </cell>
          <cell r="K130">
            <v>108.84599637670236</v>
          </cell>
          <cell r="L130">
            <v>122.22266823051378</v>
          </cell>
          <cell r="M130">
            <v>146.49750708465427</v>
          </cell>
          <cell r="N130">
            <v>112.74520559193498</v>
          </cell>
          <cell r="O130">
            <v>319.12178274609596</v>
          </cell>
          <cell r="P130">
            <v>389.94063829646439</v>
          </cell>
          <cell r="Q130">
            <v>336.59209141383019</v>
          </cell>
          <cell r="R130">
            <v>474.82318140515014</v>
          </cell>
          <cell r="S130">
            <v>757.73840591699502</v>
          </cell>
          <cell r="T130">
            <v>636.23533788999998</v>
          </cell>
          <cell r="U130">
            <v>865.96167406500001</v>
          </cell>
          <cell r="V130">
            <v>804.84435274548764</v>
          </cell>
          <cell r="W130">
            <v>734.46790238599999</v>
          </cell>
          <cell r="X130">
            <v>1188.7620755741304</v>
          </cell>
        </row>
        <row r="132">
          <cell r="C132">
            <v>55.1</v>
          </cell>
          <cell r="D132">
            <v>56.6</v>
          </cell>
          <cell r="E132">
            <v>18.8</v>
          </cell>
          <cell r="F132">
            <v>21.9</v>
          </cell>
          <cell r="G132">
            <v>24.4</v>
          </cell>
          <cell r="H132">
            <v>7.1</v>
          </cell>
          <cell r="I132">
            <v>23.1</v>
          </cell>
          <cell r="J132">
            <v>10.3</v>
          </cell>
          <cell r="K132">
            <v>22.6</v>
          </cell>
          <cell r="L132">
            <v>65.099999999999994</v>
          </cell>
          <cell r="M132">
            <v>55.1</v>
          </cell>
          <cell r="N132">
            <v>90.5</v>
          </cell>
          <cell r="O132">
            <v>53</v>
          </cell>
          <cell r="P132">
            <v>405.9</v>
          </cell>
          <cell r="Q132">
            <v>224</v>
          </cell>
          <cell r="R132">
            <v>257.5</v>
          </cell>
          <cell r="S132">
            <v>124.9</v>
          </cell>
          <cell r="T132">
            <v>153.9</v>
          </cell>
          <cell r="U132">
            <v>134.69999999999999</v>
          </cell>
          <cell r="V132">
            <v>151.4</v>
          </cell>
          <cell r="W132">
            <v>131.5</v>
          </cell>
          <cell r="X132">
            <v>113.8</v>
          </cell>
        </row>
        <row r="133">
          <cell r="C133">
            <v>58.821000000000005</v>
          </cell>
          <cell r="D133">
            <v>27.517999999999994</v>
          </cell>
          <cell r="E133">
            <v>177.55420091069067</v>
          </cell>
          <cell r="F133">
            <v>186.38004922676961</v>
          </cell>
          <cell r="G133">
            <v>171.35841370291331</v>
          </cell>
          <cell r="H133">
            <v>242.70129163810154</v>
          </cell>
          <cell r="I133">
            <v>205.4650594517698</v>
          </cell>
          <cell r="J133">
            <v>206.13122845605773</v>
          </cell>
          <cell r="K133">
            <v>158.95261143728553</v>
          </cell>
          <cell r="L133">
            <v>351.1472646601469</v>
          </cell>
          <cell r="M133">
            <v>303.93763122735425</v>
          </cell>
          <cell r="N133">
            <v>433.4434207573363</v>
          </cell>
          <cell r="O133">
            <v>635.45375442372654</v>
          </cell>
          <cell r="P133">
            <v>654.46305205626857</v>
          </cell>
          <cell r="Q133">
            <v>743.50382397196984</v>
          </cell>
          <cell r="R133">
            <v>840.97444580311753</v>
          </cell>
          <cell r="S133">
            <v>1203.7727903925031</v>
          </cell>
          <cell r="T133">
            <v>1253.6913645449877</v>
          </cell>
          <cell r="U133">
            <v>1330.936943143731</v>
          </cell>
          <cell r="V133">
            <v>1282.4852158975486</v>
          </cell>
          <cell r="W133">
            <v>988.05333189715702</v>
          </cell>
          <cell r="X133">
            <v>1008.4199110352054</v>
          </cell>
        </row>
        <row r="135">
          <cell r="C135">
            <v>84</v>
          </cell>
          <cell r="D135">
            <v>71.099999999999994</v>
          </cell>
          <cell r="E135">
            <v>68.099999999999994</v>
          </cell>
          <cell r="F135">
            <v>49.5</v>
          </cell>
          <cell r="G135">
            <v>33.9</v>
          </cell>
          <cell r="H135">
            <v>-2.4</v>
          </cell>
          <cell r="I135">
            <v>55.6</v>
          </cell>
          <cell r="J135">
            <v>61.6</v>
          </cell>
          <cell r="K135">
            <v>45.3</v>
          </cell>
          <cell r="L135">
            <v>14.8</v>
          </cell>
          <cell r="M135">
            <v>-19</v>
          </cell>
          <cell r="N135">
            <v>-34.700000000000003</v>
          </cell>
          <cell r="O135">
            <v>20.7</v>
          </cell>
          <cell r="P135">
            <v>680.8</v>
          </cell>
          <cell r="Q135">
            <v>391.4</v>
          </cell>
          <cell r="R135">
            <v>646.70000000000005</v>
          </cell>
          <cell r="S135">
            <v>324.89999999999998</v>
          </cell>
          <cell r="T135">
            <v>360.1</v>
          </cell>
          <cell r="U135">
            <v>79.099999999999994</v>
          </cell>
          <cell r="V135">
            <v>279.39999999999998</v>
          </cell>
          <cell r="W135">
            <v>298</v>
          </cell>
          <cell r="X135">
            <v>316.10000000000002</v>
          </cell>
        </row>
        <row r="136">
          <cell r="C136">
            <v>311.79200000000014</v>
          </cell>
          <cell r="D136">
            <v>463.92800000000005</v>
          </cell>
          <cell r="E136">
            <v>369.9457358942899</v>
          </cell>
          <cell r="F136">
            <v>101.01889530519057</v>
          </cell>
          <cell r="G136">
            <v>211.74725052761013</v>
          </cell>
          <cell r="H136">
            <v>189.93096016092716</v>
          </cell>
          <cell r="I136">
            <v>211.48041338223578</v>
          </cell>
          <cell r="J136">
            <v>172.89101572613285</v>
          </cell>
          <cell r="K136">
            <v>350.66533355046573</v>
          </cell>
          <cell r="L136">
            <v>551.57008297984794</v>
          </cell>
          <cell r="M136">
            <v>681.02440729150283</v>
          </cell>
          <cell r="N136">
            <v>1470.7190143715588</v>
          </cell>
          <cell r="O136">
            <v>1925.8698827753453</v>
          </cell>
          <cell r="P136">
            <v>1794.4705806946959</v>
          </cell>
          <cell r="Q136">
            <v>1154.2168568662805</v>
          </cell>
          <cell r="R136">
            <v>927.00265176049925</v>
          </cell>
          <cell r="S136">
            <v>1375.2809323263614</v>
          </cell>
          <cell r="T136">
            <v>1543.2750457606089</v>
          </cell>
          <cell r="U136">
            <v>956.22991734830373</v>
          </cell>
          <cell r="V136">
            <v>1297.1282661340242</v>
          </cell>
          <cell r="W136">
            <v>1807.1214002474171</v>
          </cell>
          <cell r="X136">
            <v>1452.5256892730754</v>
          </cell>
        </row>
        <row r="137">
          <cell r="C137">
            <v>79.059999999999903</v>
          </cell>
          <cell r="D137">
            <v>31.300000000000011</v>
          </cell>
          <cell r="E137">
            <v>83.799999999999983</v>
          </cell>
          <cell r="F137">
            <v>67.30000000000004</v>
          </cell>
          <cell r="G137">
            <v>26.399999999999977</v>
          </cell>
          <cell r="H137">
            <v>-33.299999999999983</v>
          </cell>
          <cell r="I137">
            <v>-19.100000000000023</v>
          </cell>
          <cell r="J137">
            <v>25.299999999999983</v>
          </cell>
          <cell r="K137">
            <v>-15.800000000000011</v>
          </cell>
          <cell r="L137">
            <v>-19.699999999999875</v>
          </cell>
          <cell r="M137">
            <v>139.69999999999993</v>
          </cell>
          <cell r="N137">
            <v>191.69999999999982</v>
          </cell>
          <cell r="O137">
            <v>493.1</v>
          </cell>
          <cell r="P137">
            <v>457.00000000000023</v>
          </cell>
          <cell r="Q137">
            <v>220</v>
          </cell>
          <cell r="R137">
            <v>-214.30000000000018</v>
          </cell>
          <cell r="S137">
            <v>792.09999999999991</v>
          </cell>
          <cell r="T137">
            <v>-56.599999999999454</v>
          </cell>
          <cell r="U137">
            <v>-183.00000000000045</v>
          </cell>
          <cell r="V137">
            <v>98.699999999999818</v>
          </cell>
          <cell r="W137">
            <v>-227.79999999999973</v>
          </cell>
          <cell r="X137">
            <v>-6.4000000000000909</v>
          </cell>
        </row>
        <row r="138">
          <cell r="C138">
            <v>-111.4</v>
          </cell>
          <cell r="D138">
            <v>3.1999999999999886</v>
          </cell>
          <cell r="E138">
            <v>-8</v>
          </cell>
          <cell r="F138">
            <v>71.800000000000011</v>
          </cell>
          <cell r="G138">
            <v>-8</v>
          </cell>
          <cell r="H138">
            <v>22.5</v>
          </cell>
          <cell r="I138">
            <v>-49.900000000000006</v>
          </cell>
          <cell r="J138">
            <v>-40.299999999999983</v>
          </cell>
          <cell r="K138">
            <v>6</v>
          </cell>
          <cell r="L138">
            <v>-190.40000000000003</v>
          </cell>
          <cell r="M138">
            <v>-92</v>
          </cell>
          <cell r="N138">
            <v>-452.19999999999993</v>
          </cell>
          <cell r="O138">
            <v>-430.29999999999995</v>
          </cell>
          <cell r="P138">
            <v>-119</v>
          </cell>
          <cell r="Q138">
            <v>-630.30000000000018</v>
          </cell>
          <cell r="R138">
            <v>-153.5</v>
          </cell>
          <cell r="S138">
            <v>-554.29999999999973</v>
          </cell>
          <cell r="T138">
            <v>-54.800000000000182</v>
          </cell>
          <cell r="U138">
            <v>49.599999999999909</v>
          </cell>
          <cell r="V138">
            <v>124.30000000000018</v>
          </cell>
          <cell r="W138">
            <v>178.40000000000009</v>
          </cell>
          <cell r="X138">
            <v>-235.70000000000027</v>
          </cell>
        </row>
      </sheetData>
      <sheetData sheetId="1">
        <row r="24">
          <cell r="Z24">
            <v>826.93140000000005</v>
          </cell>
          <cell r="AA24">
            <v>771.80259999999998</v>
          </cell>
          <cell r="AB24">
            <v>848.98289999999997</v>
          </cell>
          <cell r="AC24">
            <v>933.88120000000004</v>
          </cell>
          <cell r="AD24">
            <v>1027.269</v>
          </cell>
        </row>
        <row r="26">
          <cell r="Z26">
            <v>80</v>
          </cell>
          <cell r="AA26">
            <v>80</v>
          </cell>
          <cell r="AB26">
            <v>80</v>
          </cell>
          <cell r="AC26">
            <v>85</v>
          </cell>
          <cell r="AD26">
            <v>90</v>
          </cell>
        </row>
        <row r="28">
          <cell r="Z28">
            <v>1425.59</v>
          </cell>
          <cell r="AA28">
            <v>1501.306</v>
          </cell>
          <cell r="AB28">
            <v>1579.78</v>
          </cell>
          <cell r="AC28">
            <v>1668.9829999999999</v>
          </cell>
          <cell r="AD28">
            <v>1770.1320000000001</v>
          </cell>
        </row>
        <row r="37"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7">
          <cell r="Z47">
            <v>385</v>
          </cell>
          <cell r="AA47">
            <v>460</v>
          </cell>
          <cell r="AB47">
            <v>380</v>
          </cell>
          <cell r="AC47">
            <v>380</v>
          </cell>
          <cell r="AD47">
            <v>350</v>
          </cell>
        </row>
        <row r="48">
          <cell r="Z48">
            <v>18264.740000000002</v>
          </cell>
          <cell r="AA48">
            <v>19860.62</v>
          </cell>
          <cell r="AB48">
            <v>21615.599999999999</v>
          </cell>
          <cell r="AC48">
            <v>23681.77</v>
          </cell>
          <cell r="AD48">
            <v>26116.76</v>
          </cell>
        </row>
        <row r="50">
          <cell r="Z50">
            <v>4521.5389999999998</v>
          </cell>
          <cell r="AA50">
            <v>4941.7169999999896</v>
          </cell>
          <cell r="AB50">
            <v>5356.3980000000001</v>
          </cell>
          <cell r="AC50">
            <v>5826.732</v>
          </cell>
          <cell r="AD50">
            <v>6361.0209999999997</v>
          </cell>
        </row>
        <row r="52">
          <cell r="Z52">
            <v>255</v>
          </cell>
          <cell r="AA52">
            <v>290</v>
          </cell>
          <cell r="AB52">
            <v>290</v>
          </cell>
          <cell r="AC52">
            <v>300</v>
          </cell>
          <cell r="AD52">
            <v>255</v>
          </cell>
        </row>
        <row r="54">
          <cell r="Z54">
            <v>4096.3410000000003</v>
          </cell>
          <cell r="AA54">
            <v>4231.8500000000004</v>
          </cell>
          <cell r="AB54">
            <v>4400.1549999999997</v>
          </cell>
          <cell r="AC54">
            <v>4563.5510000000004</v>
          </cell>
          <cell r="AD54">
            <v>4682.7650000000003</v>
          </cell>
        </row>
        <row r="65">
          <cell r="Z65">
            <v>1090.702</v>
          </cell>
          <cell r="AA65">
            <v>422.78840000000002</v>
          </cell>
          <cell r="AB65">
            <v>461.85359999999997</v>
          </cell>
          <cell r="AC65">
            <v>655.66210000000001</v>
          </cell>
          <cell r="AD65">
            <v>900.25049999999999</v>
          </cell>
        </row>
        <row r="66">
          <cell r="Z66">
            <v>759</v>
          </cell>
          <cell r="AA66">
            <v>913</v>
          </cell>
          <cell r="AB66">
            <v>900</v>
          </cell>
          <cell r="AC66">
            <v>1095</v>
          </cell>
          <cell r="AD66">
            <v>1030</v>
          </cell>
        </row>
        <row r="67">
          <cell r="Z67">
            <v>2793.8939999999998</v>
          </cell>
          <cell r="AA67">
            <v>3336.752</v>
          </cell>
          <cell r="AB67">
            <v>3443.5720000000001</v>
          </cell>
          <cell r="AC67">
            <v>3048.6640000000002</v>
          </cell>
          <cell r="AD67">
            <v>2704.0680000000002</v>
          </cell>
        </row>
        <row r="87">
          <cell r="Z87">
            <v>2588.5709999999999</v>
          </cell>
          <cell r="AA87">
            <v>2759.1570000000002</v>
          </cell>
          <cell r="AB87">
            <v>2940.1460000000002</v>
          </cell>
          <cell r="AC87">
            <v>3147.2240000000002</v>
          </cell>
          <cell r="AD87">
            <v>3384.0770000000002</v>
          </cell>
        </row>
        <row r="89">
          <cell r="Z89">
            <v>9150.1949999999997</v>
          </cell>
          <cell r="AA89">
            <v>10172.030000000001</v>
          </cell>
          <cell r="AB89">
            <v>11311.5</v>
          </cell>
          <cell r="AC89">
            <v>12625.25</v>
          </cell>
          <cell r="AD89">
            <v>14143.59</v>
          </cell>
        </row>
        <row r="91">
          <cell r="Z91">
            <v>9851.6</v>
          </cell>
          <cell r="AA91">
            <v>10610.95</v>
          </cell>
          <cell r="AB91">
            <v>11574.29</v>
          </cell>
          <cell r="AC91">
            <v>12770.15</v>
          </cell>
          <cell r="AD91">
            <v>14250.69</v>
          </cell>
        </row>
        <row r="109">
          <cell r="Z109">
            <v>2.5</v>
          </cell>
          <cell r="AA109">
            <v>2.5</v>
          </cell>
          <cell r="AB109">
            <v>2.5</v>
          </cell>
          <cell r="AC109">
            <v>2.5</v>
          </cell>
          <cell r="AD109">
            <v>2.5</v>
          </cell>
        </row>
      </sheetData>
      <sheetData sheetId="2">
        <row r="6">
          <cell r="C6" t="str">
            <v>ფაქტ.</v>
          </cell>
          <cell r="D6" t="str">
            <v>ფაქტ.</v>
          </cell>
          <cell r="E6" t="str">
            <v>ფაქტ.</v>
          </cell>
          <cell r="F6" t="str">
            <v>ფაქტ.</v>
          </cell>
          <cell r="G6" t="str">
            <v>ფაქტ.</v>
          </cell>
          <cell r="H6" t="str">
            <v>ფაქტ.</v>
          </cell>
          <cell r="I6" t="str">
            <v>ფაქტ.</v>
          </cell>
          <cell r="J6" t="str">
            <v>ფაქტ.</v>
          </cell>
          <cell r="K6" t="str">
            <v>ფაქტ.</v>
          </cell>
          <cell r="L6" t="str">
            <v>ფაქტ.</v>
          </cell>
          <cell r="M6" t="str">
            <v>ფაქტ.</v>
          </cell>
          <cell r="N6" t="str">
            <v>ფაქტ.</v>
          </cell>
          <cell r="O6" t="str">
            <v>ფაქტ.</v>
          </cell>
          <cell r="P6" t="str">
            <v>ფაქტ.</v>
          </cell>
          <cell r="Q6" t="str">
            <v>ფაქტ.</v>
          </cell>
          <cell r="R6" t="str">
            <v>ფაქტ.</v>
          </cell>
          <cell r="S6" t="str">
            <v>ფაქტ.</v>
          </cell>
          <cell r="T6" t="str">
            <v>ფაქტ.</v>
          </cell>
          <cell r="U6" t="str">
            <v>ფაქტ.</v>
          </cell>
          <cell r="V6" t="str">
            <v>ფაქტ.</v>
          </cell>
          <cell r="W6" t="str">
            <v>ფაქტ.</v>
          </cell>
          <cell r="X6" t="str">
            <v>მოსალ</v>
          </cell>
          <cell r="Y6" t="str">
            <v>პროგნ.</v>
          </cell>
          <cell r="Z6" t="str">
            <v>პროგნ.</v>
          </cell>
          <cell r="AA6" t="str">
            <v>პროგნ.</v>
          </cell>
          <cell r="AB6" t="str">
            <v>პროგნ.</v>
          </cell>
        </row>
      </sheetData>
      <sheetData sheetId="3">
        <row r="23">
          <cell r="B23">
            <v>2497.0000000000005</v>
          </cell>
          <cell r="C23">
            <v>3868.4754068725242</v>
          </cell>
          <cell r="D23">
            <v>4554.9267445490159</v>
          </cell>
          <cell r="E23">
            <v>5022.1027219486132</v>
          </cell>
          <cell r="F23">
            <v>5668.6959477245236</v>
          </cell>
          <cell r="G23">
            <v>6043.0568703388662</v>
          </cell>
          <cell r="H23">
            <v>6673.9981098035269</v>
          </cell>
          <cell r="I23">
            <v>7456.025960032186</v>
          </cell>
          <cell r="J23">
            <v>8564.0927813659655</v>
          </cell>
          <cell r="K23">
            <v>9824.2954789006562</v>
          </cell>
          <cell r="L23">
            <v>11620.942438490814</v>
          </cell>
          <cell r="M23">
            <v>13789.913218215346</v>
          </cell>
          <cell r="N23">
            <v>16993.778789722528</v>
          </cell>
          <cell r="O23">
            <v>19074.852303629596</v>
          </cell>
          <cell r="P23">
            <v>17985.954595150855</v>
          </cell>
          <cell r="Q23">
            <v>20743.364248842241</v>
          </cell>
          <cell r="R23">
            <v>24343.986583464652</v>
          </cell>
          <cell r="S23">
            <v>26167.2835032558</v>
          </cell>
          <cell r="T23">
            <v>26847.354249055075</v>
          </cell>
          <cell r="U23">
            <v>29150.48130220325</v>
          </cell>
          <cell r="V23">
            <v>31755.55563466718</v>
          </cell>
          <cell r="W23">
            <v>34028.452192899829</v>
          </cell>
          <cell r="X23">
            <v>37515.505999999994</v>
          </cell>
          <cell r="Y23">
            <v>40575.843000000008</v>
          </cell>
          <cell r="Z23">
            <v>43882.781999999999</v>
          </cell>
          <cell r="AA23">
            <v>47685.218000000001</v>
          </cell>
          <cell r="AB23">
            <v>52062.718999999997</v>
          </cell>
        </row>
        <row r="55">
          <cell r="B55">
            <v>1.2885388888888891</v>
          </cell>
          <cell r="C55">
            <v>1.2624280925013684</v>
          </cell>
          <cell r="D55">
            <v>1.2971230959982971</v>
          </cell>
          <cell r="E55">
            <v>1.3922463846317583</v>
          </cell>
          <cell r="F55">
            <v>2.0240197147722436</v>
          </cell>
          <cell r="G55">
            <v>1.9767673542692938</v>
          </cell>
          <cell r="H55">
            <v>2.0727877061961855</v>
          </cell>
          <cell r="I55">
            <v>2.1942063991295444</v>
          </cell>
          <cell r="J55">
            <v>2.1458840181771635</v>
          </cell>
          <cell r="K55">
            <v>1.9167359207761716</v>
          </cell>
          <cell r="L55">
            <v>1.8126092153097797</v>
          </cell>
          <cell r="M55">
            <v>1.776604660138249</v>
          </cell>
          <cell r="N55">
            <v>1.6705502035330262</v>
          </cell>
          <cell r="O55">
            <v>1.490329623037943</v>
          </cell>
          <cell r="P55">
            <v>1.6704957290066564</v>
          </cell>
          <cell r="Q55">
            <v>1.782348664234511</v>
          </cell>
          <cell r="R55">
            <v>1.6864901804915513</v>
          </cell>
          <cell r="S55">
            <v>1.6512530543196144</v>
          </cell>
          <cell r="T55">
            <v>1.6633535055043527</v>
          </cell>
          <cell r="U55">
            <v>1.7656693855606758</v>
          </cell>
          <cell r="V55">
            <v>2.2693495327700974</v>
          </cell>
          <cell r="W55">
            <v>2.3667309130515384</v>
          </cell>
          <cell r="X55">
            <v>2.5</v>
          </cell>
          <cell r="Y55">
            <v>2.5</v>
          </cell>
          <cell r="Z55">
            <v>2.5</v>
          </cell>
          <cell r="AA55">
            <v>2.5</v>
          </cell>
          <cell r="AB55">
            <v>2.5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60"/>
  <sheetViews>
    <sheetView tabSelected="1" zoomScaleNormal="10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35.28515625" customWidth="1"/>
    <col min="2" max="11" width="9.140625" hidden="1" customWidth="1"/>
    <col min="12" max="16" width="9.140625" style="1" hidden="1" customWidth="1"/>
    <col min="17" max="20" width="9.140625" hidden="1" customWidth="1"/>
    <col min="21" max="28" width="9.140625" customWidth="1"/>
  </cols>
  <sheetData>
    <row r="1" spans="1:29" ht="13.5" x14ac:dyDescent="0.25">
      <c r="R1" s="2"/>
      <c r="S1" s="2"/>
      <c r="T1" s="2"/>
      <c r="X1" s="2"/>
      <c r="AA1" s="2"/>
      <c r="AB1" s="2" t="s">
        <v>0</v>
      </c>
    </row>
    <row r="2" spans="1:29" ht="18.75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9" ht="13.5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9" ht="3.7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2"/>
      <c r="X4" s="13"/>
      <c r="Y4" s="14"/>
      <c r="Z4" s="10"/>
      <c r="AA4" s="10"/>
      <c r="AB4" s="10"/>
    </row>
    <row r="5" spans="1:29" x14ac:dyDescent="0.2">
      <c r="A5" s="1"/>
      <c r="B5" s="1">
        <v>1995</v>
      </c>
      <c r="C5" s="1">
        <f t="shared" ref="C5:L5" si="0">B5+1</f>
        <v>1996</v>
      </c>
      <c r="D5" s="1">
        <f t="shared" si="0"/>
        <v>1997</v>
      </c>
      <c r="E5" s="1">
        <f t="shared" si="0"/>
        <v>1998</v>
      </c>
      <c r="F5" s="1">
        <f t="shared" si="0"/>
        <v>1999</v>
      </c>
      <c r="G5" s="1">
        <f t="shared" si="0"/>
        <v>2000</v>
      </c>
      <c r="H5" s="1">
        <f t="shared" si="0"/>
        <v>2001</v>
      </c>
      <c r="I5" s="1">
        <f t="shared" si="0"/>
        <v>2002</v>
      </c>
      <c r="J5" s="15">
        <f t="shared" si="0"/>
        <v>2003</v>
      </c>
      <c r="K5" s="16">
        <f t="shared" si="0"/>
        <v>2004</v>
      </c>
      <c r="L5" s="17">
        <f t="shared" si="0"/>
        <v>2005</v>
      </c>
      <c r="M5" s="17">
        <v>2006</v>
      </c>
      <c r="N5" s="17">
        <v>2007</v>
      </c>
      <c r="O5" s="17">
        <v>2008</v>
      </c>
      <c r="P5" s="17">
        <f>O5+1</f>
        <v>2009</v>
      </c>
      <c r="Q5" s="17">
        <f>P5+1</f>
        <v>2010</v>
      </c>
      <c r="R5" s="17">
        <f t="shared" ref="R5:AB5" si="1">Q5+1</f>
        <v>2011</v>
      </c>
      <c r="S5" s="17">
        <f t="shared" si="1"/>
        <v>2012</v>
      </c>
      <c r="T5" s="17">
        <f t="shared" si="1"/>
        <v>2013</v>
      </c>
      <c r="U5" s="17">
        <f t="shared" si="1"/>
        <v>2014</v>
      </c>
      <c r="V5" s="17">
        <f t="shared" si="1"/>
        <v>2015</v>
      </c>
      <c r="W5" s="18">
        <f t="shared" si="1"/>
        <v>2016</v>
      </c>
      <c r="X5" s="19">
        <f t="shared" si="1"/>
        <v>2017</v>
      </c>
      <c r="Y5" s="20">
        <f t="shared" si="1"/>
        <v>2018</v>
      </c>
      <c r="Z5" s="17">
        <f t="shared" si="1"/>
        <v>2019</v>
      </c>
      <c r="AA5" s="17">
        <f t="shared" si="1"/>
        <v>2020</v>
      </c>
      <c r="AB5" s="17">
        <f t="shared" si="1"/>
        <v>2021</v>
      </c>
    </row>
    <row r="6" spans="1:29" ht="13.5" x14ac:dyDescent="0.25">
      <c r="A6" s="21"/>
      <c r="B6" s="22" t="s">
        <v>3</v>
      </c>
      <c r="C6" s="22" t="str">
        <f>[1]SelInd!C6</f>
        <v>ფაქტ.</v>
      </c>
      <c r="D6" s="22" t="str">
        <f>[1]SelInd!D6</f>
        <v>ფაქტ.</v>
      </c>
      <c r="E6" s="22" t="str">
        <f>[1]SelInd!E6</f>
        <v>ფაქტ.</v>
      </c>
      <c r="F6" s="22" t="str">
        <f>[1]SelInd!F6</f>
        <v>ფაქტ.</v>
      </c>
      <c r="G6" s="22" t="str">
        <f>[1]SelInd!G6</f>
        <v>ფაქტ.</v>
      </c>
      <c r="H6" s="22" t="str">
        <f>[1]SelInd!H6</f>
        <v>ფაქტ.</v>
      </c>
      <c r="I6" s="22" t="str">
        <f>[1]SelInd!I6</f>
        <v>ფაქტ.</v>
      </c>
      <c r="J6" s="22" t="str">
        <f>[1]SelInd!J6</f>
        <v>ფაქტ.</v>
      </c>
      <c r="K6" s="22" t="str">
        <f>[1]SelInd!K6</f>
        <v>ფაქტ.</v>
      </c>
      <c r="L6" s="22" t="str">
        <f>[1]SelInd!L6</f>
        <v>ფაქტ.</v>
      </c>
      <c r="M6" s="22" t="str">
        <f>[1]SelInd!M6</f>
        <v>ფაქტ.</v>
      </c>
      <c r="N6" s="22" t="str">
        <f>[1]SelInd!N6</f>
        <v>ფაქტ.</v>
      </c>
      <c r="O6" s="22" t="str">
        <f>[1]SelInd!O6</f>
        <v>ფაქტ.</v>
      </c>
      <c r="P6" s="22" t="str">
        <f>[1]SelInd!P6</f>
        <v>ფაქტ.</v>
      </c>
      <c r="Q6" s="22" t="str">
        <f>[1]SelInd!Q6</f>
        <v>ფაქტ.</v>
      </c>
      <c r="R6" s="22" t="str">
        <f>[1]SelInd!R6</f>
        <v>ფაქტ.</v>
      </c>
      <c r="S6" s="22" t="str">
        <f>[1]SelInd!S6</f>
        <v>ფაქტ.</v>
      </c>
      <c r="T6" s="22" t="str">
        <f>[1]SelInd!T6</f>
        <v>ფაქტ.</v>
      </c>
      <c r="U6" s="22" t="str">
        <f>[1]SelInd!U6</f>
        <v>ფაქტ.</v>
      </c>
      <c r="V6" s="22" t="str">
        <f>[1]SelInd!V6</f>
        <v>ფაქტ.</v>
      </c>
      <c r="W6" s="23" t="str">
        <f>[1]SelInd!W6</f>
        <v>ფაქტ.</v>
      </c>
      <c r="X6" s="24" t="str">
        <f>[1]SelInd!X6</f>
        <v>მოსალ</v>
      </c>
      <c r="Y6" s="25" t="str">
        <f>[1]SelInd!Y6</f>
        <v>პროგნ.</v>
      </c>
      <c r="Z6" s="22" t="str">
        <f>[1]SelInd!Z6</f>
        <v>პროგნ.</v>
      </c>
      <c r="AA6" s="22" t="str">
        <f>[1]SelInd!AA6</f>
        <v>პროგნ.</v>
      </c>
      <c r="AB6" s="22" t="str">
        <f>[1]SelInd!AB6</f>
        <v>პროგნ.</v>
      </c>
    </row>
    <row r="7" spans="1:29" ht="3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8"/>
      <c r="X7" s="29"/>
      <c r="Y7" s="30"/>
      <c r="Z7" s="27"/>
      <c r="AA7" s="27"/>
      <c r="AB7" s="27"/>
    </row>
    <row r="8" spans="1:29" x14ac:dyDescent="0.2">
      <c r="K8" s="1"/>
      <c r="Q8" s="1"/>
      <c r="R8" s="1"/>
      <c r="S8" s="1"/>
      <c r="T8" s="1"/>
      <c r="U8" s="1"/>
      <c r="V8" s="1"/>
      <c r="W8" s="31"/>
      <c r="X8" s="32"/>
      <c r="Y8" s="33"/>
    </row>
    <row r="9" spans="1:29" ht="13.5" x14ac:dyDescent="0.25">
      <c r="A9" s="34" t="s">
        <v>4</v>
      </c>
      <c r="K9" s="1"/>
      <c r="Q9" s="1"/>
      <c r="R9" s="1"/>
      <c r="S9" s="1"/>
      <c r="T9" s="1"/>
      <c r="U9" s="1"/>
      <c r="V9" s="1"/>
      <c r="W9" s="31"/>
      <c r="X9" s="32"/>
      <c r="Y9" s="33"/>
    </row>
    <row r="10" spans="1:29" x14ac:dyDescent="0.2">
      <c r="A10" s="35"/>
      <c r="K10" s="1"/>
      <c r="Q10" s="1"/>
      <c r="R10" s="1"/>
      <c r="S10" s="1"/>
      <c r="T10" s="1"/>
      <c r="U10" s="1"/>
      <c r="V10" s="1"/>
      <c r="W10" s="31"/>
      <c r="X10" s="32"/>
      <c r="Y10" s="33"/>
    </row>
    <row r="11" spans="1:29" ht="13.5" x14ac:dyDescent="0.25">
      <c r="A11" s="34" t="s">
        <v>5</v>
      </c>
      <c r="B11" s="36">
        <f>SUM(B12,B15,B18,B23)</f>
        <v>-363.452</v>
      </c>
      <c r="C11" s="36">
        <f t="shared" ref="C11:AB11" si="2">SUM(C12,C15,C18,C23)</f>
        <v>-569.52800000000002</v>
      </c>
      <c r="D11" s="36">
        <f t="shared" si="2"/>
        <v>-513.84573589428987</v>
      </c>
      <c r="E11" s="36">
        <f t="shared" si="2"/>
        <v>-289.61889530519062</v>
      </c>
      <c r="F11" s="36">
        <f t="shared" si="2"/>
        <v>-264.04725052761012</v>
      </c>
      <c r="G11" s="36">
        <f t="shared" si="2"/>
        <v>-176.73096016092717</v>
      </c>
      <c r="H11" s="36">
        <f t="shared" si="2"/>
        <v>-198.08041338223575</v>
      </c>
      <c r="I11" s="36">
        <f t="shared" si="2"/>
        <v>-219.49101572613284</v>
      </c>
      <c r="J11" s="36">
        <f t="shared" si="2"/>
        <v>-386.16533355046573</v>
      </c>
      <c r="K11" s="37">
        <f t="shared" si="2"/>
        <v>-356.2700829798481</v>
      </c>
      <c r="L11" s="37">
        <f t="shared" si="2"/>
        <v>-709.72440729150276</v>
      </c>
      <c r="M11" s="37">
        <f t="shared" si="2"/>
        <v>-1175.5190143715586</v>
      </c>
      <c r="N11" s="37">
        <f t="shared" si="2"/>
        <v>-2009.3698827753456</v>
      </c>
      <c r="O11" s="37">
        <f t="shared" si="2"/>
        <v>-2813.270580694696</v>
      </c>
      <c r="P11" s="37">
        <f t="shared" si="2"/>
        <v>-1135.3168568662804</v>
      </c>
      <c r="Q11" s="37">
        <f t="shared" si="2"/>
        <v>-1194.8026517604992</v>
      </c>
      <c r="R11" s="37">
        <f t="shared" si="2"/>
        <v>-1842.6809323263617</v>
      </c>
      <c r="S11" s="37">
        <f t="shared" si="2"/>
        <v>-1856.5750457606086</v>
      </c>
      <c r="T11" s="37">
        <f t="shared" si="2"/>
        <v>-937.62991734830348</v>
      </c>
      <c r="U11" s="37">
        <f t="shared" si="2"/>
        <v>-1769.4282661340244</v>
      </c>
      <c r="V11" s="37">
        <f t="shared" si="2"/>
        <v>-1680.1214002474171</v>
      </c>
      <c r="W11" s="38">
        <f t="shared" si="2"/>
        <v>-1840.2256892730752</v>
      </c>
      <c r="X11" s="39">
        <f t="shared" si="2"/>
        <v>-1526.6656000000005</v>
      </c>
      <c r="Y11" s="40">
        <f t="shared" si="2"/>
        <v>-1560.2975999999953</v>
      </c>
      <c r="Z11" s="36">
        <f t="shared" si="2"/>
        <v>-1582.5747999999992</v>
      </c>
      <c r="AA11" s="36">
        <f t="shared" si="2"/>
        <v>-1546.1784000000007</v>
      </c>
      <c r="AB11" s="36">
        <f t="shared" si="2"/>
        <v>-1442.8228000000001</v>
      </c>
      <c r="AC11" s="41"/>
    </row>
    <row r="12" spans="1:29" ht="13.5" x14ac:dyDescent="0.25">
      <c r="A12" s="42" t="s">
        <v>6</v>
      </c>
      <c r="B12" s="36">
        <f t="shared" ref="B12:AB12" si="3">B13+B14</f>
        <v>-421.62700000000001</v>
      </c>
      <c r="C12" s="36">
        <f t="shared" si="3"/>
        <v>-587.48800000000006</v>
      </c>
      <c r="D12" s="36">
        <f t="shared" si="3"/>
        <v>-786.33400000000006</v>
      </c>
      <c r="E12" s="36">
        <f t="shared" si="3"/>
        <v>-708.55801289999999</v>
      </c>
      <c r="F12" s="36">
        <f t="shared" si="3"/>
        <v>-598.32730469632872</v>
      </c>
      <c r="G12" s="36">
        <f t="shared" si="3"/>
        <v>-528.62860569240001</v>
      </c>
      <c r="H12" s="36">
        <f t="shared" si="3"/>
        <v>-506.81425483214997</v>
      </c>
      <c r="I12" s="36">
        <f t="shared" si="3"/>
        <v>-489.19131984999979</v>
      </c>
      <c r="J12" s="36">
        <f t="shared" si="3"/>
        <v>-638.61364436101258</v>
      </c>
      <c r="K12" s="37">
        <f t="shared" si="3"/>
        <v>-915.62226566562208</v>
      </c>
      <c r="L12" s="37">
        <f t="shared" si="3"/>
        <v>-1213.9033825641964</v>
      </c>
      <c r="M12" s="37">
        <f t="shared" si="3"/>
        <v>-2019.3542798626506</v>
      </c>
      <c r="N12" s="37">
        <f t="shared" si="3"/>
        <v>-2895.8251632944007</v>
      </c>
      <c r="O12" s="37">
        <f t="shared" si="3"/>
        <v>-3836.195602062628</v>
      </c>
      <c r="P12" s="37">
        <f t="shared" si="3"/>
        <v>-2399.85169379942</v>
      </c>
      <c r="Q12" s="37">
        <f t="shared" si="3"/>
        <v>-2590.0738888605688</v>
      </c>
      <c r="R12" s="37">
        <f t="shared" si="3"/>
        <v>-3493.8178443580086</v>
      </c>
      <c r="S12" s="37">
        <f t="shared" si="3"/>
        <v>-4216.0031563647699</v>
      </c>
      <c r="T12" s="37">
        <f t="shared" si="3"/>
        <v>-3492.6335991888927</v>
      </c>
      <c r="U12" s="37">
        <f t="shared" si="3"/>
        <v>-4270.9584660688324</v>
      </c>
      <c r="V12" s="37">
        <f t="shared" si="3"/>
        <v>-3934.5251229739397</v>
      </c>
      <c r="W12" s="38">
        <f t="shared" si="3"/>
        <v>-3869.1809011023311</v>
      </c>
      <c r="X12" s="39">
        <f t="shared" si="3"/>
        <v>-3645.8180000000007</v>
      </c>
      <c r="Y12" s="40">
        <f t="shared" si="3"/>
        <v>-3875.4359999999992</v>
      </c>
      <c r="Z12" s="36">
        <f t="shared" si="3"/>
        <v>-4121.6399999999994</v>
      </c>
      <c r="AA12" s="36">
        <f t="shared" si="3"/>
        <v>-4422.6080000000002</v>
      </c>
      <c r="AB12" s="36">
        <f t="shared" si="3"/>
        <v>-4789.268</v>
      </c>
      <c r="AC12" s="41"/>
    </row>
    <row r="13" spans="1:29" ht="13.5" x14ac:dyDescent="0.25">
      <c r="A13" s="43" t="s">
        <v>7</v>
      </c>
      <c r="B13" s="36">
        <f>[1]Data!C121</f>
        <v>289.52600000000001</v>
      </c>
      <c r="C13" s="36">
        <f>[1]Data!D121</f>
        <v>309.96499999999997</v>
      </c>
      <c r="D13" s="36">
        <f>[1]Data!E121</f>
        <v>376.49799999999999</v>
      </c>
      <c r="E13" s="36">
        <f>[1]Data!F121</f>
        <v>304.47608559999998</v>
      </c>
      <c r="F13" s="36">
        <f>[1]Data!G121</f>
        <v>340.95694764999996</v>
      </c>
      <c r="G13" s="36">
        <f>[1]Data!H121</f>
        <v>499.20715359000002</v>
      </c>
      <c r="H13" s="36">
        <f>[1]Data!I121</f>
        <v>507.0567509039999</v>
      </c>
      <c r="I13" s="36">
        <f>[1]Data!J121</f>
        <v>603.33388045000004</v>
      </c>
      <c r="J13" s="36">
        <f>[1]Data!K121</f>
        <v>830.55511807898711</v>
      </c>
      <c r="K13" s="36">
        <f>[1]Data!L121</f>
        <v>1092.1114172023454</v>
      </c>
      <c r="L13" s="36">
        <f>[1]Data!M121</f>
        <v>1472.4372680211104</v>
      </c>
      <c r="M13" s="37">
        <f>[1]Data!N121</f>
        <v>1666.5259475635069</v>
      </c>
      <c r="N13" s="37">
        <f>[1]Data!O121</f>
        <v>2088.2848205460591</v>
      </c>
      <c r="O13" s="37">
        <f>[1]Data!P121</f>
        <v>2427.9793646272378</v>
      </c>
      <c r="P13" s="37">
        <f>[1]Data!Q121</f>
        <v>1893.6023605627336</v>
      </c>
      <c r="Q13" s="37">
        <f>[1]Data!R121</f>
        <v>2462.2015733105904</v>
      </c>
      <c r="R13" s="37">
        <f>[1]Data!S121</f>
        <v>3254.4922833174746</v>
      </c>
      <c r="S13" s="37">
        <f>[1]Data!T121</f>
        <v>3502.3193678474649</v>
      </c>
      <c r="T13" s="37">
        <f>[1]Data!U121</f>
        <v>4245.7622008228254</v>
      </c>
      <c r="U13" s="37">
        <f>[1]Data!V121</f>
        <v>4073.3242549105594</v>
      </c>
      <c r="V13" s="37">
        <f>[1]Data!W121</f>
        <v>3099.4670043091792</v>
      </c>
      <c r="W13" s="38">
        <f>[1]Data!X121</f>
        <v>2930.6801861108374</v>
      </c>
      <c r="X13" s="39">
        <f>[1]End!Z89/[1]End!Z109</f>
        <v>3660.078</v>
      </c>
      <c r="Y13" s="40">
        <f>[1]End!AA89/[1]End!AA109</f>
        <v>4068.8120000000004</v>
      </c>
      <c r="Z13" s="36">
        <f>[1]End!AB89/[1]End!AB109</f>
        <v>4524.6000000000004</v>
      </c>
      <c r="AA13" s="36">
        <f>[1]End!AC89/[1]End!AC109</f>
        <v>5050.1000000000004</v>
      </c>
      <c r="AB13" s="36">
        <f>[1]End!AD89/[1]End!AD109</f>
        <v>5657.4359999999997</v>
      </c>
      <c r="AC13" s="41"/>
    </row>
    <row r="14" spans="1:29" ht="13.5" x14ac:dyDescent="0.25">
      <c r="A14" s="43" t="s">
        <v>8</v>
      </c>
      <c r="B14" s="36">
        <f>-[1]Data!C122</f>
        <v>-711.15300000000002</v>
      </c>
      <c r="C14" s="36">
        <f>-[1]Data!D122</f>
        <v>-897.45299999999997</v>
      </c>
      <c r="D14" s="36">
        <f>-[1]Data!E122</f>
        <v>-1162.8320000000001</v>
      </c>
      <c r="E14" s="36">
        <f>-[1]Data!F122</f>
        <v>-1013.0340985</v>
      </c>
      <c r="F14" s="36">
        <f>-[1]Data!G122</f>
        <v>-939.28425234632869</v>
      </c>
      <c r="G14" s="36">
        <f>-[1]Data!H122</f>
        <v>-1027.8357592824</v>
      </c>
      <c r="H14" s="36">
        <f>-[1]Data!I122</f>
        <v>-1013.8710057361499</v>
      </c>
      <c r="I14" s="36">
        <f>-[1]Data!J122</f>
        <v>-1092.5252002999998</v>
      </c>
      <c r="J14" s="36">
        <f>-[1]Data!K122</f>
        <v>-1469.1687624399997</v>
      </c>
      <c r="K14" s="37">
        <f>-[1]Data!L122</f>
        <v>-2007.7336828679674</v>
      </c>
      <c r="L14" s="37">
        <f>-[1]Data!M122</f>
        <v>-2686.3406505853068</v>
      </c>
      <c r="M14" s="37">
        <f>-[1]Data!N122</f>
        <v>-3685.8802274261575</v>
      </c>
      <c r="N14" s="37">
        <f>-[1]Data!O122</f>
        <v>-4984.1099838404598</v>
      </c>
      <c r="O14" s="37">
        <f>-[1]Data!P122</f>
        <v>-6264.1749666898659</v>
      </c>
      <c r="P14" s="37">
        <f>-[1]Data!Q122</f>
        <v>-4293.4540543621533</v>
      </c>
      <c r="Q14" s="37">
        <f>-[1]Data!R122</f>
        <v>-5052.2754621711592</v>
      </c>
      <c r="R14" s="37">
        <f>-[1]Data!S122</f>
        <v>-6748.3101276754833</v>
      </c>
      <c r="S14" s="37">
        <f>-[1]Data!T122</f>
        <v>-7718.3225242122353</v>
      </c>
      <c r="T14" s="37">
        <f>-[1]Data!U122</f>
        <v>-7738.3958000117182</v>
      </c>
      <c r="U14" s="37">
        <f>-[1]Data!V122</f>
        <v>-8344.2827209793923</v>
      </c>
      <c r="V14" s="37">
        <f>-[1]Data!W122</f>
        <v>-7033.9921272831189</v>
      </c>
      <c r="W14" s="38">
        <f>-[1]Data!X122</f>
        <v>-6799.8610872131685</v>
      </c>
      <c r="X14" s="39">
        <f>-[1]End!Z48/[1]End!Z109</f>
        <v>-7305.8960000000006</v>
      </c>
      <c r="Y14" s="40">
        <f>-[1]End!AA48/[1]End!AA109</f>
        <v>-7944.2479999999996</v>
      </c>
      <c r="Z14" s="36">
        <f>-[1]End!AB48/[1]End!AB109</f>
        <v>-8646.24</v>
      </c>
      <c r="AA14" s="36">
        <f>-[1]End!AC48/[1]End!AC109</f>
        <v>-9472.7080000000005</v>
      </c>
      <c r="AB14" s="36">
        <f>-[1]End!AD48/[1]End!AD109</f>
        <v>-10446.704</v>
      </c>
      <c r="AC14" s="41"/>
    </row>
    <row r="15" spans="1:29" ht="13.5" x14ac:dyDescent="0.25">
      <c r="A15" s="42" t="s">
        <v>9</v>
      </c>
      <c r="B15" s="36">
        <f>B16+B17</f>
        <v>4.9240000000000066</v>
      </c>
      <c r="C15" s="36">
        <f t="shared" ref="C15:AB15" si="4">C16+C17</f>
        <v>4.3340000000000032</v>
      </c>
      <c r="D15" s="36">
        <f t="shared" si="4"/>
        <v>-51.305918255297598</v>
      </c>
      <c r="E15" s="36">
        <f t="shared" si="4"/>
        <v>19.814290168039747</v>
      </c>
      <c r="F15" s="36">
        <f t="shared" si="4"/>
        <v>-8.4083388354502802</v>
      </c>
      <c r="G15" s="36">
        <f t="shared" si="4"/>
        <v>64.797830554444658</v>
      </c>
      <c r="H15" s="36">
        <f t="shared" si="4"/>
        <v>60.17326436400441</v>
      </c>
      <c r="I15" s="36">
        <f t="shared" si="4"/>
        <v>42.999073685349458</v>
      </c>
      <c r="J15" s="36">
        <f t="shared" si="4"/>
        <v>61.546764974401356</v>
      </c>
      <c r="K15" s="37">
        <f t="shared" si="4"/>
        <v>69.317788242736299</v>
      </c>
      <c r="L15" s="37">
        <f t="shared" si="4"/>
        <v>83.590995179453785</v>
      </c>
      <c r="M15" s="37">
        <f t="shared" si="4"/>
        <v>157.82387819592168</v>
      </c>
      <c r="N15" s="37">
        <f t="shared" si="4"/>
        <v>161.18942969647787</v>
      </c>
      <c r="O15" s="37">
        <f t="shared" si="4"/>
        <v>21.029635843138294</v>
      </c>
      <c r="P15" s="37">
        <f t="shared" si="4"/>
        <v>339.7257579360612</v>
      </c>
      <c r="Q15" s="37">
        <f t="shared" si="4"/>
        <v>513.44392808927091</v>
      </c>
      <c r="R15" s="37">
        <f t="shared" si="4"/>
        <v>747.46505492822939</v>
      </c>
      <c r="S15" s="37">
        <f t="shared" si="4"/>
        <v>1100.8529647172145</v>
      </c>
      <c r="T15" s="37">
        <f t="shared" si="4"/>
        <v>1405.4716698050227</v>
      </c>
      <c r="U15" s="37">
        <f t="shared" si="4"/>
        <v>1288.673222427607</v>
      </c>
      <c r="V15" s="37">
        <f t="shared" si="4"/>
        <v>1457.7819438679824</v>
      </c>
      <c r="W15" s="38">
        <f t="shared" si="4"/>
        <v>1620.0516491474971</v>
      </c>
      <c r="X15" s="39">
        <f t="shared" si="4"/>
        <v>2132.0244000000002</v>
      </c>
      <c r="Y15" s="40">
        <f t="shared" si="4"/>
        <v>2267.6932000000043</v>
      </c>
      <c r="Z15" s="36">
        <f t="shared" si="4"/>
        <v>2487.1568000000002</v>
      </c>
      <c r="AA15" s="36">
        <f t="shared" si="4"/>
        <v>2777.3671999999997</v>
      </c>
      <c r="AB15" s="36">
        <f t="shared" si="4"/>
        <v>3155.8676</v>
      </c>
      <c r="AC15" s="41"/>
    </row>
    <row r="16" spans="1:29" ht="13.5" x14ac:dyDescent="0.25">
      <c r="A16" s="43" t="s">
        <v>10</v>
      </c>
      <c r="B16" s="36">
        <f>[1]Data!C124</f>
        <v>110.545</v>
      </c>
      <c r="C16" s="36">
        <f>[1]Data!D124</f>
        <v>98.009</v>
      </c>
      <c r="D16" s="36">
        <f>[1]Data!E124</f>
        <v>198.2305945</v>
      </c>
      <c r="E16" s="36">
        <f>[1]Data!F124</f>
        <v>365.24350157614168</v>
      </c>
      <c r="F16" s="36">
        <f>[1]Data!G124</f>
        <v>216.7667337361857</v>
      </c>
      <c r="G16" s="36">
        <f>[1]Data!H124</f>
        <v>359.97393463396924</v>
      </c>
      <c r="H16" s="36">
        <f>[1]Data!I124</f>
        <v>369.79972170626115</v>
      </c>
      <c r="I16" s="36">
        <f>[1]Data!J124</f>
        <v>407.77906399434517</v>
      </c>
      <c r="J16" s="36">
        <f>[1]Data!K124</f>
        <v>458.84303354314386</v>
      </c>
      <c r="K16" s="37">
        <f>[1]Data!L124</f>
        <v>554.76203276749584</v>
      </c>
      <c r="L16" s="37">
        <f>[1]Data!M124</f>
        <v>715.04340448133951</v>
      </c>
      <c r="M16" s="37">
        <f>[1]Data!N124</f>
        <v>885.08581340429214</v>
      </c>
      <c r="N16" s="37">
        <f>[1]Data!O124</f>
        <v>1094.1094273678436</v>
      </c>
      <c r="O16" s="37">
        <f>[1]Data!P124</f>
        <v>1260.4539937358468</v>
      </c>
      <c r="P16" s="37">
        <f>[1]Data!Q124</f>
        <v>1313.6090497578905</v>
      </c>
      <c r="Q16" s="37">
        <f>[1]Data!R124</f>
        <v>1598.7712545500838</v>
      </c>
      <c r="R16" s="37">
        <f>[1]Data!S124</f>
        <v>2008.1573498886369</v>
      </c>
      <c r="S16" s="37">
        <f>[1]Data!T124</f>
        <v>2543.6624386761059</v>
      </c>
      <c r="T16" s="37">
        <f>[1]Data!U124</f>
        <v>2964.0329421033489</v>
      </c>
      <c r="U16" s="37">
        <f>[1]Data!V124</f>
        <v>3018.7896108182254</v>
      </c>
      <c r="V16" s="37">
        <f>[1]Data!W124</f>
        <v>3133.1420462328392</v>
      </c>
      <c r="W16" s="38">
        <f>[1]Data!X124</f>
        <v>3351.0815855586361</v>
      </c>
      <c r="X16" s="39">
        <f>[1]End!Z91/[1]End!Z109</f>
        <v>3940.6400000000003</v>
      </c>
      <c r="Y16" s="40">
        <f>[1]End!AA91/[1]End!AA109</f>
        <v>4244.38</v>
      </c>
      <c r="Z16" s="36">
        <f>[1]End!AB91/[1]End!AB109</f>
        <v>4629.7160000000003</v>
      </c>
      <c r="AA16" s="36">
        <f>[1]End!AC91/[1]End!AC109</f>
        <v>5108.0599999999995</v>
      </c>
      <c r="AB16" s="36">
        <f>[1]End!AD91/[1]End!AD109</f>
        <v>5700.2759999999998</v>
      </c>
      <c r="AC16" s="41"/>
    </row>
    <row r="17" spans="1:29" ht="13.5" x14ac:dyDescent="0.25">
      <c r="A17" s="43" t="s">
        <v>11</v>
      </c>
      <c r="B17" s="36">
        <f>-[1]Data!C125</f>
        <v>-105.621</v>
      </c>
      <c r="C17" s="36">
        <f>-[1]Data!D125</f>
        <v>-93.674999999999997</v>
      </c>
      <c r="D17" s="36">
        <f>-[1]Data!E125</f>
        <v>-249.53651275529759</v>
      </c>
      <c r="E17" s="36">
        <f>-[1]Data!F125</f>
        <v>-345.42921140810193</v>
      </c>
      <c r="F17" s="36">
        <f>-[1]Data!G125</f>
        <v>-225.17507257163598</v>
      </c>
      <c r="G17" s="36">
        <f>-[1]Data!H125</f>
        <v>-295.17610407952458</v>
      </c>
      <c r="H17" s="36">
        <f>-[1]Data!I125</f>
        <v>-309.62645734225674</v>
      </c>
      <c r="I17" s="36">
        <f>-[1]Data!J125</f>
        <v>-364.77999030899571</v>
      </c>
      <c r="J17" s="36">
        <f>-[1]Data!K125</f>
        <v>-397.29626856874251</v>
      </c>
      <c r="K17" s="37">
        <f>-[1]Data!L125</f>
        <v>-485.44424452475954</v>
      </c>
      <c r="L17" s="37">
        <f>-[1]Data!M125</f>
        <v>-631.45240930188572</v>
      </c>
      <c r="M17" s="37">
        <f>-[1]Data!N125</f>
        <v>-727.26193520837046</v>
      </c>
      <c r="N17" s="37">
        <f>-[1]Data!O125</f>
        <v>-932.91999767136576</v>
      </c>
      <c r="O17" s="37">
        <f>-[1]Data!P125</f>
        <v>-1239.4243578927085</v>
      </c>
      <c r="P17" s="37">
        <f>-[1]Data!Q125</f>
        <v>-973.88329182182929</v>
      </c>
      <c r="Q17" s="37">
        <f>-[1]Data!R125</f>
        <v>-1085.3273264608129</v>
      </c>
      <c r="R17" s="37">
        <f>-[1]Data!S125</f>
        <v>-1260.6922949604075</v>
      </c>
      <c r="S17" s="37">
        <f>-[1]Data!T125</f>
        <v>-1442.8094739588914</v>
      </c>
      <c r="T17" s="37">
        <f>-[1]Data!U125</f>
        <v>-1558.5612722983262</v>
      </c>
      <c r="U17" s="37">
        <f>-[1]Data!V125</f>
        <v>-1730.1163883906183</v>
      </c>
      <c r="V17" s="37">
        <f>-[1]Data!W125</f>
        <v>-1675.3601023648569</v>
      </c>
      <c r="W17" s="38">
        <f>-[1]Data!X125</f>
        <v>-1731.029936411139</v>
      </c>
      <c r="X17" s="39">
        <f>-[1]End!Z50/[1]End!Z109</f>
        <v>-1808.6155999999999</v>
      </c>
      <c r="Y17" s="40">
        <f>-[1]End!AA50/[1]End!AA109</f>
        <v>-1976.6867999999959</v>
      </c>
      <c r="Z17" s="36">
        <f>-[1]End!AB50/[1]End!AB109</f>
        <v>-2142.5592000000001</v>
      </c>
      <c r="AA17" s="36">
        <f>-[1]End!AC50/[1]End!AC109</f>
        <v>-2330.6927999999998</v>
      </c>
      <c r="AB17" s="36">
        <f>-[1]End!AD50/[1]End!AD109</f>
        <v>-2544.4083999999998</v>
      </c>
      <c r="AC17" s="41"/>
    </row>
    <row r="18" spans="1:29" ht="13.5" x14ac:dyDescent="0.25">
      <c r="A18" s="42" t="s">
        <v>12</v>
      </c>
      <c r="B18" s="36">
        <f t="shared" ref="B18:AB18" si="5">B19+B20</f>
        <v>-60.67</v>
      </c>
      <c r="C18" s="36">
        <f t="shared" si="5"/>
        <v>-70.492000000000004</v>
      </c>
      <c r="D18" s="36">
        <f t="shared" si="5"/>
        <v>127.43998145031702</v>
      </c>
      <c r="E18" s="36">
        <f t="shared" si="5"/>
        <v>190.84477820000001</v>
      </c>
      <c r="F18" s="36">
        <f t="shared" si="5"/>
        <v>146.92997930125554</v>
      </c>
      <c r="G18" s="36">
        <f t="shared" si="5"/>
        <v>37.298523338926628</v>
      </c>
      <c r="H18" s="36">
        <f t="shared" si="5"/>
        <v>19.995517634140043</v>
      </c>
      <c r="I18" s="36">
        <f t="shared" si="5"/>
        <v>10.270001982459746</v>
      </c>
      <c r="J18" s="36">
        <f t="shared" si="5"/>
        <v>9.3489343988599387</v>
      </c>
      <c r="K18" s="37">
        <f t="shared" si="5"/>
        <v>73.787129782890815</v>
      </c>
      <c r="L18" s="37">
        <f t="shared" si="5"/>
        <v>61.550348865885667</v>
      </c>
      <c r="M18" s="37">
        <f t="shared" si="5"/>
        <v>162.06796653783402</v>
      </c>
      <c r="N18" s="37">
        <f t="shared" si="5"/>
        <v>36.812096398850883</v>
      </c>
      <c r="O18" s="37">
        <f t="shared" si="5"/>
        <v>-58.46766653147472</v>
      </c>
      <c r="P18" s="37">
        <f t="shared" si="5"/>
        <v>-42.694744974891478</v>
      </c>
      <c r="Q18" s="37">
        <f t="shared" si="5"/>
        <v>-216.64713679231841</v>
      </c>
      <c r="R18" s="37">
        <f t="shared" si="5"/>
        <v>-425.00093328908525</v>
      </c>
      <c r="S18" s="37">
        <f t="shared" si="5"/>
        <v>-149.01621865804123</v>
      </c>
      <c r="T18" s="37">
        <f t="shared" si="5"/>
        <v>-316.10493110816446</v>
      </c>
      <c r="U18" s="37">
        <f t="shared" si="5"/>
        <v>-221.02823839034784</v>
      </c>
      <c r="V18" s="37">
        <f t="shared" si="5"/>
        <v>-322.93155303861693</v>
      </c>
      <c r="W18" s="38">
        <f t="shared" si="5"/>
        <v>-713.31634835344653</v>
      </c>
      <c r="X18" s="39">
        <f t="shared" si="5"/>
        <v>-1170.3004000000001</v>
      </c>
      <c r="Y18" s="40">
        <f t="shared" si="5"/>
        <v>-1208.2176000000002</v>
      </c>
      <c r="Z18" s="36">
        <f t="shared" si="5"/>
        <v>-1244.1499999999999</v>
      </c>
      <c r="AA18" s="36">
        <f t="shared" si="5"/>
        <v>-1277.8272000000002</v>
      </c>
      <c r="AB18" s="36">
        <f t="shared" si="5"/>
        <v>-1267.0532000000003</v>
      </c>
      <c r="AC18" s="41"/>
    </row>
    <row r="19" spans="1:29" ht="13.5" x14ac:dyDescent="0.25">
      <c r="A19" s="43" t="s">
        <v>13</v>
      </c>
      <c r="B19" s="36">
        <f>[1]Data!C127</f>
        <v>-1.502</v>
      </c>
      <c r="C19" s="36">
        <f>[1]Data!D127</f>
        <v>-1.1030000000000002</v>
      </c>
      <c r="D19" s="36">
        <f>[1]Data!E127</f>
        <v>175.05</v>
      </c>
      <c r="E19" s="36">
        <f>[1]Data!F127</f>
        <v>231.11500000000001</v>
      </c>
      <c r="F19" s="36">
        <f>[1]Data!G127</f>
        <v>194.56387512000001</v>
      </c>
      <c r="G19" s="36">
        <f>[1]Data!H127</f>
        <v>124.87357922663412</v>
      </c>
      <c r="H19" s="36">
        <f>[1]Data!I127</f>
        <v>126.84295999369219</v>
      </c>
      <c r="I19" s="36">
        <f>[1]Data!J127</f>
        <v>136.23041557074279</v>
      </c>
      <c r="J19" s="36">
        <f>[1]Data!K127</f>
        <v>152.3949307755623</v>
      </c>
      <c r="K19" s="37">
        <f>[1]Data!L127</f>
        <v>221.30979801340459</v>
      </c>
      <c r="L19" s="37">
        <f>[1]Data!M127</f>
        <v>229.24785595053993</v>
      </c>
      <c r="M19" s="37">
        <f>[1]Data!N127</f>
        <v>295.113172129769</v>
      </c>
      <c r="N19" s="37">
        <f>[1]Data!O127</f>
        <v>379.23387914494685</v>
      </c>
      <c r="O19" s="37">
        <f>[1]Data!P127</f>
        <v>374.57297176498969</v>
      </c>
      <c r="P19" s="37">
        <f>[1]Data!Q127</f>
        <v>361.49734643893873</v>
      </c>
      <c r="Q19" s="37">
        <f>[1]Data!R127</f>
        <v>332.47604461283174</v>
      </c>
      <c r="R19" s="37">
        <f>[1]Data!S127</f>
        <v>440.33747262790979</v>
      </c>
      <c r="S19" s="37">
        <f>[1]Data!T127</f>
        <v>567.51911923195871</v>
      </c>
      <c r="T19" s="37">
        <f>[1]Data!U127</f>
        <v>630.55674295683559</v>
      </c>
      <c r="U19" s="37">
        <f>[1]Data!V127</f>
        <v>662.8161143551398</v>
      </c>
      <c r="V19" s="37">
        <f>[1]Data!W127</f>
        <v>488.33634934738302</v>
      </c>
      <c r="W19" s="38">
        <f>[1]Data!X127</f>
        <v>557.84572722068401</v>
      </c>
      <c r="X19" s="39">
        <f>[1]End!Z28/[1]End!Z109</f>
        <v>570.23599999999999</v>
      </c>
      <c r="Y19" s="40">
        <f>[1]End!AA28/[1]End!AA109</f>
        <v>600.52240000000006</v>
      </c>
      <c r="Z19" s="36">
        <f>[1]End!AB28/[1]End!AB109</f>
        <v>631.91200000000003</v>
      </c>
      <c r="AA19" s="36">
        <f>[1]End!AC28/[1]End!AC109</f>
        <v>667.59320000000002</v>
      </c>
      <c r="AB19" s="36">
        <f>[1]End!AD28/[1]End!AD109</f>
        <v>708.05280000000005</v>
      </c>
      <c r="AC19" s="41"/>
    </row>
    <row r="20" spans="1:29" ht="13.5" x14ac:dyDescent="0.25">
      <c r="A20" s="43" t="s">
        <v>14</v>
      </c>
      <c r="B20" s="36">
        <f t="shared" ref="B20:AB20" si="6">B21+B22</f>
        <v>-59.167999999999999</v>
      </c>
      <c r="C20" s="36">
        <f t="shared" si="6"/>
        <v>-69.38900000000001</v>
      </c>
      <c r="D20" s="36">
        <f t="shared" si="6"/>
        <v>-47.610018549682991</v>
      </c>
      <c r="E20" s="36">
        <f t="shared" si="6"/>
        <v>-40.270221800000002</v>
      </c>
      <c r="F20" s="36">
        <f t="shared" si="6"/>
        <v>-47.633895818744463</v>
      </c>
      <c r="G20" s="36">
        <f t="shared" si="6"/>
        <v>-87.575055887707492</v>
      </c>
      <c r="H20" s="36">
        <f t="shared" si="6"/>
        <v>-106.84744235955215</v>
      </c>
      <c r="I20" s="36">
        <f t="shared" si="6"/>
        <v>-125.96041358828305</v>
      </c>
      <c r="J20" s="36">
        <f t="shared" si="6"/>
        <v>-143.04599637670236</v>
      </c>
      <c r="K20" s="37">
        <f t="shared" si="6"/>
        <v>-147.52266823051377</v>
      </c>
      <c r="L20" s="37">
        <f t="shared" si="6"/>
        <v>-167.69750708465426</v>
      </c>
      <c r="M20" s="37">
        <f t="shared" si="6"/>
        <v>-133.04520559193497</v>
      </c>
      <c r="N20" s="37">
        <f t="shared" si="6"/>
        <v>-342.42178274609597</v>
      </c>
      <c r="O20" s="37">
        <f t="shared" si="6"/>
        <v>-433.04063829646441</v>
      </c>
      <c r="P20" s="37">
        <f t="shared" si="6"/>
        <v>-404.19209141383021</v>
      </c>
      <c r="Q20" s="37">
        <f t="shared" si="6"/>
        <v>-549.12318140515015</v>
      </c>
      <c r="R20" s="37">
        <f t="shared" si="6"/>
        <v>-865.33840591699504</v>
      </c>
      <c r="S20" s="37">
        <f t="shared" si="6"/>
        <v>-716.53533788999994</v>
      </c>
      <c r="T20" s="37">
        <f t="shared" si="6"/>
        <v>-946.66167406500006</v>
      </c>
      <c r="U20" s="37">
        <f t="shared" si="6"/>
        <v>-883.84435274548764</v>
      </c>
      <c r="V20" s="37">
        <f t="shared" si="6"/>
        <v>-811.26790238599995</v>
      </c>
      <c r="W20" s="38">
        <f t="shared" si="6"/>
        <v>-1271.1620755741305</v>
      </c>
      <c r="X20" s="39">
        <f t="shared" si="6"/>
        <v>-1740.5364000000002</v>
      </c>
      <c r="Y20" s="40">
        <f t="shared" si="6"/>
        <v>-1808.7400000000002</v>
      </c>
      <c r="Z20" s="36">
        <f t="shared" si="6"/>
        <v>-1876.0619999999999</v>
      </c>
      <c r="AA20" s="36">
        <f t="shared" si="6"/>
        <v>-1945.4204000000002</v>
      </c>
      <c r="AB20" s="36">
        <f t="shared" si="6"/>
        <v>-1975.1060000000002</v>
      </c>
      <c r="AC20" s="41"/>
    </row>
    <row r="21" spans="1:29" ht="13.5" x14ac:dyDescent="0.25">
      <c r="A21" s="44" t="s">
        <v>15</v>
      </c>
      <c r="B21" s="36">
        <f>-[1]Data!C129</f>
        <v>-0.8</v>
      </c>
      <c r="C21" s="36">
        <f>-[1]Data!D129</f>
        <v>-36.4</v>
      </c>
      <c r="D21" s="36">
        <f>-[1]Data!E129</f>
        <v>-36.299999999999997</v>
      </c>
      <c r="E21" s="36">
        <f>-[1]Data!F129</f>
        <v>-35.6</v>
      </c>
      <c r="F21" s="36">
        <f>-[1]Data!G129</f>
        <v>-38.799999999999997</v>
      </c>
      <c r="G21" s="36">
        <f>-[1]Data!H129</f>
        <v>-36.799999999999997</v>
      </c>
      <c r="H21" s="36">
        <f>-[1]Data!I129</f>
        <v>-24.7</v>
      </c>
      <c r="I21" s="36">
        <f>-[1]Data!J129</f>
        <v>-30.4</v>
      </c>
      <c r="J21" s="36">
        <f>-[1]Data!K129</f>
        <v>-34.200000000000003</v>
      </c>
      <c r="K21" s="37">
        <f>-[1]Data!L129</f>
        <v>-25.3</v>
      </c>
      <c r="L21" s="37">
        <f>-[1]Data!M129</f>
        <v>-21.2</v>
      </c>
      <c r="M21" s="37">
        <f>-[1]Data!N129</f>
        <v>-20.3</v>
      </c>
      <c r="N21" s="37">
        <f>-[1]Data!O129</f>
        <v>-23.3</v>
      </c>
      <c r="O21" s="37">
        <f>-[1]Data!P129</f>
        <v>-43.1</v>
      </c>
      <c r="P21" s="37">
        <f>-[1]Data!Q129</f>
        <v>-67.599999999999994</v>
      </c>
      <c r="Q21" s="37">
        <f>-[1]Data!R129</f>
        <v>-74.3</v>
      </c>
      <c r="R21" s="37">
        <f>-[1]Data!S129</f>
        <v>-107.6</v>
      </c>
      <c r="S21" s="37">
        <f>-[1]Data!T129</f>
        <v>-80.3</v>
      </c>
      <c r="T21" s="37">
        <f>-[1]Data!U129</f>
        <v>-80.7</v>
      </c>
      <c r="U21" s="37">
        <f>-[1]Data!V129</f>
        <v>-79</v>
      </c>
      <c r="V21" s="37">
        <f>-[1]Data!W129</f>
        <v>-76.8</v>
      </c>
      <c r="W21" s="38">
        <f>-[1]Data!X129</f>
        <v>-82.4</v>
      </c>
      <c r="X21" s="39">
        <f>-[1]End!Z52/[1]End!Z109</f>
        <v>-102</v>
      </c>
      <c r="Y21" s="40">
        <f>-[1]End!AA52/[1]End!AA109</f>
        <v>-116</v>
      </c>
      <c r="Z21" s="36">
        <f>-[1]End!AB52/[1]End!AB109</f>
        <v>-116</v>
      </c>
      <c r="AA21" s="36">
        <f>-[1]End!AC52/[1]End!AC109</f>
        <v>-120</v>
      </c>
      <c r="AB21" s="36">
        <f>-[1]End!AD52/[1]End!AD109</f>
        <v>-102</v>
      </c>
      <c r="AC21" s="41"/>
    </row>
    <row r="22" spans="1:29" ht="13.5" x14ac:dyDescent="0.25">
      <c r="A22" s="44" t="s">
        <v>16</v>
      </c>
      <c r="B22" s="36">
        <f>-[1]Data!C130</f>
        <v>-58.368000000000002</v>
      </c>
      <c r="C22" s="36">
        <f>-[1]Data!D130</f>
        <v>-32.989000000000011</v>
      </c>
      <c r="D22" s="36">
        <f>-[1]Data!E130</f>
        <v>-11.310018549682994</v>
      </c>
      <c r="E22" s="36">
        <f>-[1]Data!F130</f>
        <v>-4.6702218000000002</v>
      </c>
      <c r="F22" s="36">
        <f>-[1]Data!G130</f>
        <v>-8.8338958187444661</v>
      </c>
      <c r="G22" s="36">
        <f>-[1]Data!H130</f>
        <v>-50.775055887707495</v>
      </c>
      <c r="H22" s="36">
        <f>-[1]Data!I130</f>
        <v>-82.147442359552144</v>
      </c>
      <c r="I22" s="36">
        <f>-[1]Data!J130</f>
        <v>-95.560413588283041</v>
      </c>
      <c r="J22" s="36">
        <f>-[1]Data!K130</f>
        <v>-108.84599637670236</v>
      </c>
      <c r="K22" s="37">
        <f>-[1]Data!L130</f>
        <v>-122.22266823051378</v>
      </c>
      <c r="L22" s="37">
        <f>-[1]Data!M130</f>
        <v>-146.49750708465427</v>
      </c>
      <c r="M22" s="37">
        <f>-[1]Data!N130</f>
        <v>-112.74520559193498</v>
      </c>
      <c r="N22" s="37">
        <f>-[1]Data!O130</f>
        <v>-319.12178274609596</v>
      </c>
      <c r="O22" s="37">
        <f>-[1]Data!P130</f>
        <v>-389.94063829646439</v>
      </c>
      <c r="P22" s="37">
        <f>-[1]Data!Q130</f>
        <v>-336.59209141383019</v>
      </c>
      <c r="Q22" s="37">
        <f>-[1]Data!R130</f>
        <v>-474.82318140515014</v>
      </c>
      <c r="R22" s="37">
        <f>-[1]Data!S130</f>
        <v>-757.73840591699502</v>
      </c>
      <c r="S22" s="37">
        <f>-[1]Data!T130</f>
        <v>-636.23533788999998</v>
      </c>
      <c r="T22" s="37">
        <f>-[1]Data!U130</f>
        <v>-865.96167406500001</v>
      </c>
      <c r="U22" s="37">
        <f>-[1]Data!V130</f>
        <v>-804.84435274548764</v>
      </c>
      <c r="V22" s="37">
        <f>-[1]Data!W130</f>
        <v>-734.46790238599999</v>
      </c>
      <c r="W22" s="38">
        <f>-[1]Data!X130</f>
        <v>-1188.7620755741304</v>
      </c>
      <c r="X22" s="39">
        <f>-[1]End!Z54/[1]End!Z109</f>
        <v>-1638.5364000000002</v>
      </c>
      <c r="Y22" s="40">
        <f>-[1]End!AA54/[1]End!AA109</f>
        <v>-1692.7400000000002</v>
      </c>
      <c r="Z22" s="36">
        <f>-[1]End!AB54/[1]End!AB109</f>
        <v>-1760.0619999999999</v>
      </c>
      <c r="AA22" s="36">
        <f>-[1]End!AC54/[1]End!AC109</f>
        <v>-1825.4204000000002</v>
      </c>
      <c r="AB22" s="36">
        <f>-[1]End!AD54/[1]End!AD109</f>
        <v>-1873.1060000000002</v>
      </c>
      <c r="AC22" s="41"/>
    </row>
    <row r="23" spans="1:29" ht="13.5" x14ac:dyDescent="0.25">
      <c r="A23" s="42" t="s">
        <v>17</v>
      </c>
      <c r="B23" s="36">
        <f t="shared" ref="B23:AB23" si="7">B24+B25</f>
        <v>113.92100000000001</v>
      </c>
      <c r="C23" s="36">
        <f t="shared" si="7"/>
        <v>84.117999999999995</v>
      </c>
      <c r="D23" s="36">
        <f t="shared" si="7"/>
        <v>196.35420091069068</v>
      </c>
      <c r="E23" s="36">
        <f t="shared" si="7"/>
        <v>208.28004922676962</v>
      </c>
      <c r="F23" s="36">
        <f t="shared" si="7"/>
        <v>195.75841370291332</v>
      </c>
      <c r="G23" s="36">
        <f t="shared" si="7"/>
        <v>249.80129163810153</v>
      </c>
      <c r="H23" s="36">
        <f t="shared" si="7"/>
        <v>228.5650594517698</v>
      </c>
      <c r="I23" s="36">
        <f t="shared" si="7"/>
        <v>216.43122845605774</v>
      </c>
      <c r="J23" s="36">
        <f t="shared" si="7"/>
        <v>181.55261143728552</v>
      </c>
      <c r="K23" s="37">
        <f t="shared" si="7"/>
        <v>416.24726466014693</v>
      </c>
      <c r="L23" s="37">
        <f t="shared" si="7"/>
        <v>359.03763122735427</v>
      </c>
      <c r="M23" s="37">
        <f t="shared" si="7"/>
        <v>523.9434207573363</v>
      </c>
      <c r="N23" s="37">
        <f t="shared" si="7"/>
        <v>688.45375442372654</v>
      </c>
      <c r="O23" s="37">
        <f t="shared" si="7"/>
        <v>1060.3630520562685</v>
      </c>
      <c r="P23" s="37">
        <f t="shared" si="7"/>
        <v>967.50382397196984</v>
      </c>
      <c r="Q23" s="37">
        <f t="shared" si="7"/>
        <v>1098.4744458031175</v>
      </c>
      <c r="R23" s="37">
        <f t="shared" si="7"/>
        <v>1328.6727903925032</v>
      </c>
      <c r="S23" s="37">
        <f t="shared" si="7"/>
        <v>1407.5913645449878</v>
      </c>
      <c r="T23" s="37">
        <f t="shared" si="7"/>
        <v>1465.6369431437311</v>
      </c>
      <c r="U23" s="37">
        <f t="shared" si="7"/>
        <v>1433.8852158975487</v>
      </c>
      <c r="V23" s="37">
        <f t="shared" si="7"/>
        <v>1119.553331897157</v>
      </c>
      <c r="W23" s="38">
        <f t="shared" si="7"/>
        <v>1122.2199110352053</v>
      </c>
      <c r="X23" s="39">
        <f t="shared" si="7"/>
        <v>1157.4284</v>
      </c>
      <c r="Y23" s="40">
        <f t="shared" si="7"/>
        <v>1255.6628000000001</v>
      </c>
      <c r="Z23" s="36">
        <f t="shared" si="7"/>
        <v>1296.0584000000001</v>
      </c>
      <c r="AA23" s="36">
        <f t="shared" si="7"/>
        <v>1376.8896</v>
      </c>
      <c r="AB23" s="36">
        <f t="shared" si="7"/>
        <v>1457.6308000000001</v>
      </c>
      <c r="AC23" s="41"/>
    </row>
    <row r="24" spans="1:29" ht="13.5" x14ac:dyDescent="0.25">
      <c r="A24" s="44" t="s">
        <v>15</v>
      </c>
      <c r="B24" s="36">
        <f>[1]Data!C132</f>
        <v>55.1</v>
      </c>
      <c r="C24" s="36">
        <f>[1]Data!D132</f>
        <v>56.6</v>
      </c>
      <c r="D24" s="36">
        <f>[1]Data!E132</f>
        <v>18.8</v>
      </c>
      <c r="E24" s="36">
        <f>[1]Data!F132</f>
        <v>21.9</v>
      </c>
      <c r="F24" s="36">
        <f>[1]Data!G132</f>
        <v>24.4</v>
      </c>
      <c r="G24" s="36">
        <f>[1]Data!H132</f>
        <v>7.1</v>
      </c>
      <c r="H24" s="36">
        <f>[1]Data!I132</f>
        <v>23.1</v>
      </c>
      <c r="I24" s="36">
        <f>[1]Data!J132</f>
        <v>10.3</v>
      </c>
      <c r="J24" s="36">
        <f>[1]Data!K132</f>
        <v>22.6</v>
      </c>
      <c r="K24" s="37">
        <f>[1]Data!L132</f>
        <v>65.099999999999994</v>
      </c>
      <c r="L24" s="37">
        <f>[1]Data!M132</f>
        <v>55.1</v>
      </c>
      <c r="M24" s="37">
        <f>[1]Data!N132</f>
        <v>90.5</v>
      </c>
      <c r="N24" s="37">
        <f>[1]Data!O132</f>
        <v>53</v>
      </c>
      <c r="O24" s="37">
        <f>[1]Data!P132</f>
        <v>405.9</v>
      </c>
      <c r="P24" s="37">
        <f>[1]Data!Q132</f>
        <v>224</v>
      </c>
      <c r="Q24" s="37">
        <f>[1]Data!R132</f>
        <v>257.5</v>
      </c>
      <c r="R24" s="37">
        <f>[1]Data!S132</f>
        <v>124.9</v>
      </c>
      <c r="S24" s="37">
        <f>[1]Data!T132</f>
        <v>153.9</v>
      </c>
      <c r="T24" s="37">
        <f>[1]Data!U132</f>
        <v>134.69999999999999</v>
      </c>
      <c r="U24" s="37">
        <f>[1]Data!V132</f>
        <v>151.4</v>
      </c>
      <c r="V24" s="37">
        <f>[1]Data!W132</f>
        <v>131.5</v>
      </c>
      <c r="W24" s="38">
        <f>[1]Data!X132</f>
        <v>113.8</v>
      </c>
      <c r="X24" s="39">
        <f>([1]End!Z47-[1]End!Z26)/[1]End!Z109</f>
        <v>122</v>
      </c>
      <c r="Y24" s="40">
        <f>([1]End!AA47-[1]End!AA26)/[1]End!AA109</f>
        <v>152</v>
      </c>
      <c r="Z24" s="36">
        <f>([1]End!AB47-[1]End!AB26)/[1]End!AB109</f>
        <v>120</v>
      </c>
      <c r="AA24" s="36">
        <f>([1]End!AC47-[1]End!AC26)/[1]End!AC109</f>
        <v>118</v>
      </c>
      <c r="AB24" s="36">
        <f>([1]End!AD47-[1]End!AD26)/[1]End!AD109</f>
        <v>104</v>
      </c>
      <c r="AC24" s="41"/>
    </row>
    <row r="25" spans="1:29" ht="13.5" x14ac:dyDescent="0.25">
      <c r="A25" s="44" t="s">
        <v>16</v>
      </c>
      <c r="B25" s="36">
        <f>[1]Data!C133</f>
        <v>58.821000000000005</v>
      </c>
      <c r="C25" s="36">
        <f>[1]Data!D133</f>
        <v>27.517999999999994</v>
      </c>
      <c r="D25" s="36">
        <f>[1]Data!E133</f>
        <v>177.55420091069067</v>
      </c>
      <c r="E25" s="36">
        <f>[1]Data!F133</f>
        <v>186.38004922676961</v>
      </c>
      <c r="F25" s="36">
        <f>[1]Data!G133</f>
        <v>171.35841370291331</v>
      </c>
      <c r="G25" s="36">
        <f>[1]Data!H133</f>
        <v>242.70129163810154</v>
      </c>
      <c r="H25" s="36">
        <f>[1]Data!I133</f>
        <v>205.4650594517698</v>
      </c>
      <c r="I25" s="36">
        <f>[1]Data!J133</f>
        <v>206.13122845605773</v>
      </c>
      <c r="J25" s="36">
        <f>[1]Data!K133</f>
        <v>158.95261143728553</v>
      </c>
      <c r="K25" s="37">
        <f>[1]Data!L133</f>
        <v>351.1472646601469</v>
      </c>
      <c r="L25" s="37">
        <f>[1]Data!M133</f>
        <v>303.93763122735425</v>
      </c>
      <c r="M25" s="37">
        <f>[1]Data!N133</f>
        <v>433.4434207573363</v>
      </c>
      <c r="N25" s="37">
        <f>[1]Data!O133</f>
        <v>635.45375442372654</v>
      </c>
      <c r="O25" s="37">
        <f>[1]Data!P133</f>
        <v>654.46305205626857</v>
      </c>
      <c r="P25" s="37">
        <f>[1]Data!Q133</f>
        <v>743.50382397196984</v>
      </c>
      <c r="Q25" s="37">
        <f>[1]Data!R133</f>
        <v>840.97444580311753</v>
      </c>
      <c r="R25" s="37">
        <f>[1]Data!S133</f>
        <v>1203.7727903925031</v>
      </c>
      <c r="S25" s="37">
        <f>[1]Data!T133</f>
        <v>1253.6913645449877</v>
      </c>
      <c r="T25" s="37">
        <f>[1]Data!U133</f>
        <v>1330.936943143731</v>
      </c>
      <c r="U25" s="37">
        <f>[1]Data!V133</f>
        <v>1282.4852158975486</v>
      </c>
      <c r="V25" s="37">
        <f>[1]Data!W133</f>
        <v>988.05333189715702</v>
      </c>
      <c r="W25" s="38">
        <f>[1]Data!X133</f>
        <v>1008.4199110352054</v>
      </c>
      <c r="X25" s="39">
        <f>[1]End!Z87/[1]End!Z109</f>
        <v>1035.4284</v>
      </c>
      <c r="Y25" s="40">
        <f>[1]End!AA87/[1]End!AA109</f>
        <v>1103.6628000000001</v>
      </c>
      <c r="Z25" s="36">
        <f>[1]End!AB87/[1]End!AB109</f>
        <v>1176.0584000000001</v>
      </c>
      <c r="AA25" s="36">
        <f>[1]End!AC87/[1]End!AC109</f>
        <v>1258.8896</v>
      </c>
      <c r="AB25" s="36">
        <f>[1]End!AD87/[1]End!AD109</f>
        <v>1353.6308000000001</v>
      </c>
      <c r="AC25" s="41"/>
    </row>
    <row r="26" spans="1:29" ht="13.5" x14ac:dyDescent="0.25">
      <c r="A26" s="34" t="s">
        <v>18</v>
      </c>
      <c r="B26" s="36">
        <f t="shared" ref="B26:H26" si="8">B27+B28+B29</f>
        <v>474.85200000000003</v>
      </c>
      <c r="C26" s="36">
        <f t="shared" si="8"/>
        <v>566.32799999999997</v>
      </c>
      <c r="D26" s="36">
        <f t="shared" si="8"/>
        <v>521.84573589428987</v>
      </c>
      <c r="E26" s="36">
        <f t="shared" si="8"/>
        <v>217.81889530519061</v>
      </c>
      <c r="F26" s="36">
        <f t="shared" si="8"/>
        <v>272.04725052761012</v>
      </c>
      <c r="G26" s="36">
        <f t="shared" si="8"/>
        <v>154.23096016092717</v>
      </c>
      <c r="H26" s="36">
        <f t="shared" si="8"/>
        <v>247.98041338223578</v>
      </c>
      <c r="I26" s="36">
        <f>I27+I28+I29</f>
        <v>259.79101572613285</v>
      </c>
      <c r="J26" s="36">
        <f>J27+J28+J29</f>
        <v>380.16533355046573</v>
      </c>
      <c r="K26" s="37">
        <f>K27+K28+K29</f>
        <v>546.67008297984808</v>
      </c>
      <c r="L26" s="37">
        <f>L27+L28+L29</f>
        <v>801.72440729150276</v>
      </c>
      <c r="M26" s="37">
        <f t="shared" ref="M26:AB26" si="9">M27+M28+M29</f>
        <v>1627.7190143715586</v>
      </c>
      <c r="N26" s="37">
        <f t="shared" si="9"/>
        <v>2439.6698827753453</v>
      </c>
      <c r="O26" s="37">
        <f t="shared" si="9"/>
        <v>2932.270580694696</v>
      </c>
      <c r="P26" s="37">
        <f t="shared" si="9"/>
        <v>1765.6168568662806</v>
      </c>
      <c r="Q26" s="37">
        <f t="shared" si="9"/>
        <v>1359.4026517604991</v>
      </c>
      <c r="R26" s="37">
        <f t="shared" si="9"/>
        <v>2492.2809323263614</v>
      </c>
      <c r="S26" s="37">
        <f t="shared" si="9"/>
        <v>1846.7750457606094</v>
      </c>
      <c r="T26" s="37">
        <f t="shared" si="9"/>
        <v>852.3299173483033</v>
      </c>
      <c r="U26" s="37">
        <f t="shared" si="9"/>
        <v>1675.2282661340241</v>
      </c>
      <c r="V26" s="37">
        <f t="shared" si="9"/>
        <v>1877.3214002474174</v>
      </c>
      <c r="W26" s="38">
        <f t="shared" si="9"/>
        <v>1762.2256892730752</v>
      </c>
      <c r="X26" s="39">
        <f t="shared" si="9"/>
        <v>1857.4384</v>
      </c>
      <c r="Y26" s="40">
        <f t="shared" si="9"/>
        <v>1869.0161600000001</v>
      </c>
      <c r="Z26" s="36">
        <f t="shared" si="9"/>
        <v>1922.1702400000001</v>
      </c>
      <c r="AA26" s="36">
        <f t="shared" si="9"/>
        <v>1919.73044</v>
      </c>
      <c r="AB26" s="36">
        <f t="shared" si="9"/>
        <v>1853.7274000000002</v>
      </c>
      <c r="AC26" s="41"/>
    </row>
    <row r="27" spans="1:29" ht="13.5" x14ac:dyDescent="0.25">
      <c r="A27" s="43" t="s">
        <v>15</v>
      </c>
      <c r="B27" s="36">
        <f>[1]Data!C135</f>
        <v>84</v>
      </c>
      <c r="C27" s="36">
        <f>[1]Data!D135</f>
        <v>71.099999999999994</v>
      </c>
      <c r="D27" s="36">
        <f>[1]Data!E135</f>
        <v>68.099999999999994</v>
      </c>
      <c r="E27" s="36">
        <f>[1]Data!F135</f>
        <v>49.5</v>
      </c>
      <c r="F27" s="36">
        <f>[1]Data!G135</f>
        <v>33.9</v>
      </c>
      <c r="G27" s="36">
        <f>[1]Data!H135</f>
        <v>-2.4</v>
      </c>
      <c r="H27" s="36">
        <f>[1]Data!I135</f>
        <v>55.6</v>
      </c>
      <c r="I27" s="36">
        <f>[1]Data!J135</f>
        <v>61.6</v>
      </c>
      <c r="J27" s="36">
        <f>[1]Data!K135</f>
        <v>45.3</v>
      </c>
      <c r="K27" s="37">
        <f>[1]Data!L135</f>
        <v>14.8</v>
      </c>
      <c r="L27" s="37">
        <f>[1]Data!M135</f>
        <v>-19</v>
      </c>
      <c r="M27" s="37">
        <f>[1]Data!N135</f>
        <v>-34.700000000000003</v>
      </c>
      <c r="N27" s="37">
        <f>[1]Data!O135</f>
        <v>20.7</v>
      </c>
      <c r="O27" s="37">
        <f>[1]Data!P135</f>
        <v>680.8</v>
      </c>
      <c r="P27" s="37">
        <f>[1]Data!Q135</f>
        <v>391.4</v>
      </c>
      <c r="Q27" s="37">
        <f>[1]Data!R135</f>
        <v>646.70000000000005</v>
      </c>
      <c r="R27" s="37">
        <f>[1]Data!S135</f>
        <v>324.89999999999998</v>
      </c>
      <c r="S27" s="37">
        <f>[1]Data!T135</f>
        <v>360.1</v>
      </c>
      <c r="T27" s="37">
        <f>[1]Data!U135</f>
        <v>79.099999999999994</v>
      </c>
      <c r="U27" s="37">
        <f>[1]Data!V135</f>
        <v>279.39999999999998</v>
      </c>
      <c r="V27" s="37">
        <f>[1]Data!W135</f>
        <v>298</v>
      </c>
      <c r="W27" s="38">
        <f>[1]Data!X135</f>
        <v>316.10000000000002</v>
      </c>
      <c r="X27" s="39">
        <f>([1]End!Z66-([1]End!Z37-[1]End!Z38))/[1]End!Z109</f>
        <v>303.60000000000002</v>
      </c>
      <c r="Y27" s="40">
        <f>([1]End!AA66-([1]End!AA37-[1]End!AA38))/[1]End!AA109</f>
        <v>365.2</v>
      </c>
      <c r="Z27" s="36">
        <f>([1]End!AB66-([1]End!AB37-[1]End!AB38))/[1]End!AB109</f>
        <v>360</v>
      </c>
      <c r="AA27" s="36">
        <f>([1]End!AC66-([1]End!AC37-[1]End!AC38))/[1]End!AC109</f>
        <v>438</v>
      </c>
      <c r="AB27" s="36">
        <f>([1]End!AD66-([1]End!AD37-[1]End!AD38))/[1]End!AD109</f>
        <v>412</v>
      </c>
      <c r="AC27" s="41"/>
    </row>
    <row r="28" spans="1:29" ht="13.5" x14ac:dyDescent="0.25">
      <c r="A28" s="43" t="s">
        <v>16</v>
      </c>
      <c r="B28" s="36">
        <f>[1]Data!C136</f>
        <v>311.79200000000014</v>
      </c>
      <c r="C28" s="36">
        <f>[1]Data!D136</f>
        <v>463.92800000000005</v>
      </c>
      <c r="D28" s="36">
        <f>[1]Data!E136</f>
        <v>369.9457358942899</v>
      </c>
      <c r="E28" s="36">
        <f>[1]Data!F136</f>
        <v>101.01889530519057</v>
      </c>
      <c r="F28" s="36">
        <f>[1]Data!G136</f>
        <v>211.74725052761013</v>
      </c>
      <c r="G28" s="36">
        <f>[1]Data!H136</f>
        <v>189.93096016092716</v>
      </c>
      <c r="H28" s="36">
        <f>[1]Data!I136</f>
        <v>211.48041338223578</v>
      </c>
      <c r="I28" s="36">
        <f>[1]Data!J136</f>
        <v>172.89101572613285</v>
      </c>
      <c r="J28" s="36">
        <f>[1]Data!K136</f>
        <v>350.66533355046573</v>
      </c>
      <c r="K28" s="37">
        <f>[1]Data!L136</f>
        <v>551.57008297984794</v>
      </c>
      <c r="L28" s="37">
        <f>[1]Data!M136</f>
        <v>681.02440729150283</v>
      </c>
      <c r="M28" s="37">
        <f>[1]Data!N136</f>
        <v>1470.7190143715588</v>
      </c>
      <c r="N28" s="37">
        <f>[1]Data!O136</f>
        <v>1925.8698827753453</v>
      </c>
      <c r="O28" s="37">
        <f>[1]Data!P136</f>
        <v>1794.4705806946959</v>
      </c>
      <c r="P28" s="37">
        <f>[1]Data!Q136</f>
        <v>1154.2168568662805</v>
      </c>
      <c r="Q28" s="37">
        <f>[1]Data!R136</f>
        <v>927.00265176049925</v>
      </c>
      <c r="R28" s="37">
        <f>[1]Data!S136</f>
        <v>1375.2809323263614</v>
      </c>
      <c r="S28" s="37">
        <f>[1]Data!T136</f>
        <v>1543.2750457606089</v>
      </c>
      <c r="T28" s="37">
        <f>[1]Data!U136</f>
        <v>956.22991734830373</v>
      </c>
      <c r="U28" s="37">
        <f>[1]Data!V136</f>
        <v>1297.1282661340242</v>
      </c>
      <c r="V28" s="37">
        <f>[1]Data!W136</f>
        <v>1807.1214002474171</v>
      </c>
      <c r="W28" s="38">
        <f>[1]Data!X136</f>
        <v>1452.5256892730754</v>
      </c>
      <c r="X28" s="39">
        <f>[1]End!Z67/[1]End!Z109</f>
        <v>1117.5575999999999</v>
      </c>
      <c r="Y28" s="40">
        <f>[1]End!AA67/[1]End!AA109</f>
        <v>1334.7008000000001</v>
      </c>
      <c r="Z28" s="36">
        <f>[1]End!AB67/[1]End!AB109</f>
        <v>1377.4288000000001</v>
      </c>
      <c r="AA28" s="36">
        <f>[1]End!AC67/[1]End!AC109</f>
        <v>1219.4656</v>
      </c>
      <c r="AB28" s="36">
        <f>[1]End!AD67/[1]End!AD109</f>
        <v>1081.6272000000001</v>
      </c>
      <c r="AC28" s="41"/>
    </row>
    <row r="29" spans="1:29" ht="13.5" x14ac:dyDescent="0.25">
      <c r="A29" s="43" t="s">
        <v>19</v>
      </c>
      <c r="B29" s="36">
        <f>[1]Data!C137</f>
        <v>79.059999999999903</v>
      </c>
      <c r="C29" s="36">
        <f>[1]Data!D137</f>
        <v>31.300000000000011</v>
      </c>
      <c r="D29" s="36">
        <f>[1]Data!E137</f>
        <v>83.799999999999983</v>
      </c>
      <c r="E29" s="36">
        <f>[1]Data!F137</f>
        <v>67.30000000000004</v>
      </c>
      <c r="F29" s="36">
        <f>[1]Data!G137</f>
        <v>26.399999999999977</v>
      </c>
      <c r="G29" s="36">
        <f>[1]Data!H137</f>
        <v>-33.299999999999983</v>
      </c>
      <c r="H29" s="36">
        <f>[1]Data!I137</f>
        <v>-19.100000000000023</v>
      </c>
      <c r="I29" s="36">
        <f>[1]Data!J137</f>
        <v>25.299999999999983</v>
      </c>
      <c r="J29" s="36">
        <f>[1]Data!K137</f>
        <v>-15.800000000000011</v>
      </c>
      <c r="K29" s="37">
        <f>[1]Data!L137</f>
        <v>-19.699999999999875</v>
      </c>
      <c r="L29" s="37">
        <f>[1]Data!M137</f>
        <v>139.69999999999993</v>
      </c>
      <c r="M29" s="37">
        <f>[1]Data!N137</f>
        <v>191.69999999999982</v>
      </c>
      <c r="N29" s="37">
        <f>[1]Data!O137</f>
        <v>493.1</v>
      </c>
      <c r="O29" s="37">
        <f>[1]Data!P137</f>
        <v>457.00000000000023</v>
      </c>
      <c r="P29" s="37">
        <f>[1]Data!Q137</f>
        <v>220</v>
      </c>
      <c r="Q29" s="37">
        <f>[1]Data!R137</f>
        <v>-214.30000000000018</v>
      </c>
      <c r="R29" s="37">
        <f>[1]Data!S137</f>
        <v>792.09999999999991</v>
      </c>
      <c r="S29" s="37">
        <f>[1]Data!T137</f>
        <v>-56.599999999999454</v>
      </c>
      <c r="T29" s="37">
        <f>[1]Data!U137</f>
        <v>-183.00000000000045</v>
      </c>
      <c r="U29" s="37">
        <f>[1]Data!V137</f>
        <v>98.699999999999818</v>
      </c>
      <c r="V29" s="37">
        <f>[1]Data!W137</f>
        <v>-227.79999999999973</v>
      </c>
      <c r="W29" s="38">
        <f>[1]Data!X137</f>
        <v>-6.4000000000000909</v>
      </c>
      <c r="X29" s="39">
        <f>[1]End!Z65/[1]End!Z109</f>
        <v>436.2808</v>
      </c>
      <c r="Y29" s="40">
        <f>[1]End!AA65/[1]End!AA109</f>
        <v>169.11536000000001</v>
      </c>
      <c r="Z29" s="36">
        <f>[1]End!AB65/[1]End!AB109</f>
        <v>184.74143999999998</v>
      </c>
      <c r="AA29" s="36">
        <f>[1]End!AC65/[1]End!AC109</f>
        <v>262.26483999999999</v>
      </c>
      <c r="AB29" s="36">
        <f>[1]End!AD65/[1]End!AD109</f>
        <v>360.10019999999997</v>
      </c>
      <c r="AC29" s="41"/>
    </row>
    <row r="30" spans="1:29" ht="13.5" x14ac:dyDescent="0.25">
      <c r="A30" s="34" t="s">
        <v>20</v>
      </c>
      <c r="B30" s="36">
        <f>[1]Data!C138</f>
        <v>-111.4</v>
      </c>
      <c r="C30" s="36">
        <f>[1]Data!D138</f>
        <v>3.1999999999999886</v>
      </c>
      <c r="D30" s="36">
        <f>[1]Data!E138</f>
        <v>-8</v>
      </c>
      <c r="E30" s="36">
        <f>[1]Data!F138</f>
        <v>71.800000000000011</v>
      </c>
      <c r="F30" s="36">
        <f>[1]Data!G138</f>
        <v>-8</v>
      </c>
      <c r="G30" s="36">
        <f>[1]Data!H138</f>
        <v>22.5</v>
      </c>
      <c r="H30" s="36">
        <f>[1]Data!I138</f>
        <v>-49.900000000000006</v>
      </c>
      <c r="I30" s="36">
        <f>[1]Data!J138</f>
        <v>-40.299999999999983</v>
      </c>
      <c r="J30" s="36">
        <f>[1]Data!K138</f>
        <v>6</v>
      </c>
      <c r="K30" s="37">
        <f>[1]Data!L138</f>
        <v>-190.40000000000003</v>
      </c>
      <c r="L30" s="37">
        <f>[1]Data!M138</f>
        <v>-92</v>
      </c>
      <c r="M30" s="37">
        <f>[1]Data!N138</f>
        <v>-452.19999999999993</v>
      </c>
      <c r="N30" s="37">
        <f>[1]Data!O138</f>
        <v>-430.29999999999995</v>
      </c>
      <c r="O30" s="37">
        <f>[1]Data!P138</f>
        <v>-119</v>
      </c>
      <c r="P30" s="37">
        <f>[1]Data!Q138</f>
        <v>-630.30000000000018</v>
      </c>
      <c r="Q30" s="37">
        <f>[1]Data!R138</f>
        <v>-153.5</v>
      </c>
      <c r="R30" s="37">
        <f>[1]Data!S138</f>
        <v>-554.29999999999973</v>
      </c>
      <c r="S30" s="37">
        <f>[1]Data!T138</f>
        <v>-54.800000000000182</v>
      </c>
      <c r="T30" s="37">
        <f>[1]Data!U138</f>
        <v>49.599999999999909</v>
      </c>
      <c r="U30" s="37">
        <f>[1]Data!V138</f>
        <v>124.30000000000018</v>
      </c>
      <c r="V30" s="37">
        <f>[1]Data!W138</f>
        <v>178.40000000000009</v>
      </c>
      <c r="W30" s="38">
        <f>[1]Data!X138</f>
        <v>-235.70000000000027</v>
      </c>
      <c r="X30" s="39">
        <f>-[1]End!Z24/[1]End!Z109</f>
        <v>-330.77256</v>
      </c>
      <c r="Y30" s="40">
        <f>-[1]End!AA24/[1]End!AA109</f>
        <v>-308.72104000000002</v>
      </c>
      <c r="Z30" s="36">
        <f>-[1]End!AB24/[1]End!AB109</f>
        <v>-339.59316000000001</v>
      </c>
      <c r="AA30" s="36">
        <f>-[1]End!AC24/[1]End!AC109</f>
        <v>-373.55248</v>
      </c>
      <c r="AB30" s="36">
        <f>-[1]End!AD24/[1]End!AD109</f>
        <v>-410.9076</v>
      </c>
      <c r="AC30" s="41"/>
    </row>
    <row r="31" spans="1:29" ht="13.5" x14ac:dyDescent="0.25">
      <c r="A31" s="34" t="s">
        <v>21</v>
      </c>
      <c r="B31" s="36">
        <f t="shared" ref="B31:AB31" si="10">B11+B26+B30</f>
        <v>0</v>
      </c>
      <c r="C31" s="36">
        <f t="shared" si="10"/>
        <v>-5.6843418860808015E-14</v>
      </c>
      <c r="D31" s="36">
        <f t="shared" si="10"/>
        <v>0</v>
      </c>
      <c r="E31" s="36">
        <f t="shared" si="10"/>
        <v>0</v>
      </c>
      <c r="F31" s="36">
        <f t="shared" si="10"/>
        <v>0</v>
      </c>
      <c r="G31" s="36">
        <f t="shared" si="10"/>
        <v>0</v>
      </c>
      <c r="H31" s="36">
        <f t="shared" si="10"/>
        <v>0</v>
      </c>
      <c r="I31" s="36">
        <f t="shared" si="10"/>
        <v>0</v>
      </c>
      <c r="J31" s="36">
        <f t="shared" si="10"/>
        <v>0</v>
      </c>
      <c r="K31" s="37">
        <f t="shared" si="10"/>
        <v>0</v>
      </c>
      <c r="L31" s="37">
        <f t="shared" si="10"/>
        <v>0</v>
      </c>
      <c r="M31" s="37">
        <f t="shared" si="10"/>
        <v>0</v>
      </c>
      <c r="N31" s="37">
        <f t="shared" si="10"/>
        <v>0</v>
      </c>
      <c r="O31" s="37">
        <f t="shared" si="10"/>
        <v>0</v>
      </c>
      <c r="P31" s="37">
        <f t="shared" si="10"/>
        <v>0</v>
      </c>
      <c r="Q31" s="37">
        <f t="shared" si="10"/>
        <v>11.099999999999909</v>
      </c>
      <c r="R31" s="37">
        <f t="shared" si="10"/>
        <v>95.299999999999955</v>
      </c>
      <c r="S31" s="37">
        <f t="shared" si="10"/>
        <v>-64.599999999999454</v>
      </c>
      <c r="T31" s="37">
        <f t="shared" si="10"/>
        <v>-35.700000000000273</v>
      </c>
      <c r="U31" s="37">
        <f t="shared" si="10"/>
        <v>30.099999999999909</v>
      </c>
      <c r="V31" s="37">
        <f t="shared" si="10"/>
        <v>375.60000000000036</v>
      </c>
      <c r="W31" s="38">
        <f t="shared" si="10"/>
        <v>-313.70000000000027</v>
      </c>
      <c r="X31" s="39">
        <f t="shared" si="10"/>
        <v>2.3999999950774509E-4</v>
      </c>
      <c r="Y31" s="40">
        <f t="shared" si="10"/>
        <v>-2.4799999952165308E-3</v>
      </c>
      <c r="Z31" s="36">
        <f t="shared" si="10"/>
        <v>2.2800000009510768E-3</v>
      </c>
      <c r="AA31" s="36">
        <f t="shared" si="10"/>
        <v>-4.4000000065125278E-4</v>
      </c>
      <c r="AB31" s="36">
        <f t="shared" si="10"/>
        <v>-2.9999999999290594E-3</v>
      </c>
      <c r="AC31" s="41"/>
    </row>
    <row r="32" spans="1:29" x14ac:dyDescent="0.2">
      <c r="A32" s="35"/>
      <c r="B32" s="45"/>
      <c r="C32" s="45"/>
      <c r="D32" s="45"/>
      <c r="E32" s="45"/>
      <c r="F32" s="45"/>
      <c r="G32" s="45"/>
      <c r="H32" s="45"/>
      <c r="I32" s="45"/>
      <c r="J32" s="45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7"/>
      <c r="X32" s="48"/>
      <c r="Y32" s="49"/>
      <c r="Z32" s="45"/>
      <c r="AA32" s="45"/>
      <c r="AB32" s="45"/>
    </row>
    <row r="33" spans="1:28" x14ac:dyDescent="0.2">
      <c r="A33" s="35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</row>
    <row r="34" spans="1:28" x14ac:dyDescent="0.2">
      <c r="A34" s="35"/>
      <c r="B34" s="45"/>
      <c r="C34" s="45"/>
      <c r="D34" s="45"/>
      <c r="E34" s="45"/>
      <c r="F34" s="45"/>
      <c r="G34" s="45"/>
      <c r="H34" s="45"/>
      <c r="I34" s="45"/>
      <c r="J34" s="45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5"/>
      <c r="X34" s="45"/>
      <c r="Y34" s="45"/>
      <c r="Z34" s="45"/>
      <c r="AA34" s="45"/>
      <c r="AB34" s="45"/>
    </row>
    <row r="35" spans="1:28" ht="13.5" x14ac:dyDescent="0.25">
      <c r="A35" s="34" t="s">
        <v>22</v>
      </c>
      <c r="B35" s="45"/>
      <c r="C35" s="45"/>
      <c r="D35" s="45"/>
      <c r="E35" s="45"/>
      <c r="F35" s="45"/>
      <c r="G35" s="45"/>
      <c r="H35" s="51"/>
      <c r="I35" s="51"/>
      <c r="J35" s="51"/>
      <c r="K35" s="51"/>
      <c r="L35" s="46"/>
      <c r="M35" s="46"/>
      <c r="N35" s="46"/>
      <c r="O35" s="46"/>
      <c r="P35" s="51"/>
      <c r="Q35" s="51"/>
      <c r="R35" s="51"/>
      <c r="S35" s="51"/>
      <c r="T35" s="51"/>
      <c r="U35" s="51"/>
      <c r="V35" s="51"/>
      <c r="W35" s="52"/>
      <c r="X35" s="53"/>
      <c r="Y35" s="54"/>
      <c r="Z35" s="55"/>
      <c r="AA35" s="55"/>
      <c r="AB35" s="55"/>
    </row>
    <row r="36" spans="1:28" x14ac:dyDescent="0.2">
      <c r="A36" s="35"/>
      <c r="B36" s="45"/>
      <c r="C36" s="45"/>
      <c r="D36" s="45"/>
      <c r="E36" s="45"/>
      <c r="F36" s="45"/>
      <c r="G36" s="45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53"/>
      <c r="Y36" s="54"/>
      <c r="Z36" s="55"/>
      <c r="AA36" s="55"/>
      <c r="AB36" s="55"/>
    </row>
    <row r="37" spans="1:28" ht="13.5" x14ac:dyDescent="0.25">
      <c r="A37" s="34" t="s">
        <v>5</v>
      </c>
      <c r="B37" s="56">
        <f>B11*[1]NatAcc!B$55/[1]NatAcc!B$23</f>
        <v>-0.18755387915276109</v>
      </c>
      <c r="C37" s="56">
        <f>C11*[1]NatAcc!C$55/[1]NatAcc!C$23</f>
        <v>-0.18585827000187308</v>
      </c>
      <c r="D37" s="56">
        <f>D11*[1]NatAcc!D$55/[1]NatAcc!D$23</f>
        <v>-0.14632972365721703</v>
      </c>
      <c r="E37" s="56">
        <f>E11*[1]NatAcc!E$55/[1]NatAcc!E$23</f>
        <v>-8.0289249789228259E-2</v>
      </c>
      <c r="F37" s="56">
        <f>F11*[1]NatAcc!F$55/[1]NatAcc!F$23</f>
        <v>-9.4278621684378283E-2</v>
      </c>
      <c r="G37" s="56">
        <f>G11*[1]NatAcc!G$55/[1]NatAcc!G$23</f>
        <v>-5.7811137646169082E-2</v>
      </c>
      <c r="H37" s="56">
        <f>H11*[1]NatAcc!H$55/[1]NatAcc!H$23</f>
        <v>-6.1519143239470213E-2</v>
      </c>
      <c r="I37" s="56">
        <f>I11*[1]NatAcc!I$55/[1]NatAcc!I$23</f>
        <v>-6.4593202040788653E-2</v>
      </c>
      <c r="J37" s="56">
        <f>J11*[1]NatAcc!J$55/[1]NatAcc!J$23</f>
        <v>-9.6760513786473309E-2</v>
      </c>
      <c r="K37" s="57">
        <f>K11*[1]NatAcc!K$55/[1]NatAcc!K$23</f>
        <v>-6.9508868805093826E-2</v>
      </c>
      <c r="L37" s="57">
        <f>L11*[1]NatAcc!L$55/[1]NatAcc!L$23</f>
        <v>-0.1107012626382063</v>
      </c>
      <c r="M37" s="57">
        <f>M11*[1]NatAcc!M$55/[1]NatAcc!M$23</f>
        <v>-0.15144638881809525</v>
      </c>
      <c r="N37" s="57">
        <f>N11*[1]NatAcc!N$55/[1]NatAcc!N$23</f>
        <v>-0.19752836071242605</v>
      </c>
      <c r="O37" s="57">
        <f>O11*[1]NatAcc!O$55/[1]NatAcc!O$23</f>
        <v>-0.21980251365997039</v>
      </c>
      <c r="P37" s="57">
        <f>P11*[1]NatAcc!P$55/[1]NatAcc!P$23</f>
        <v>-0.10544572157297143</v>
      </c>
      <c r="Q37" s="57">
        <f>Q11*[1]NatAcc!Q$55/[1]NatAcc!Q$23</f>
        <v>-0.10266198312108582</v>
      </c>
      <c r="R37" s="57">
        <f>R11*[1]NatAcc!R$55/[1]NatAcc!R$23</f>
        <v>-0.12765630179316101</v>
      </c>
      <c r="S37" s="57">
        <f>S11*[1]NatAcc!S$55/[1]NatAcc!S$23</f>
        <v>-0.11715680057138311</v>
      </c>
      <c r="T37" s="57">
        <f>T11*[1]NatAcc!T$55/[1]NatAcc!T$23</f>
        <v>-5.8091758145663433E-2</v>
      </c>
      <c r="U37" s="57">
        <f>U11*[1]NatAcc!U$55/[1]NatAcc!U$23</f>
        <v>-0.10717577137302428</v>
      </c>
      <c r="V37" s="57">
        <f>V11*[1]NatAcc!V$55/[1]NatAcc!V$23</f>
        <v>-0.12006663522165383</v>
      </c>
      <c r="W37" s="58">
        <f>W11*[1]NatAcc!W$55/[1]NatAcc!W$23</f>
        <v>-0.12799051220739671</v>
      </c>
      <c r="X37" s="59">
        <f>X11*[1]NatAcc!X$55/[1]NatAcc!X$23</f>
        <v>-0.10173563965790576</v>
      </c>
      <c r="Y37" s="60">
        <f>Y11*[1]NatAcc!Y$55/[1]NatAcc!Y$23</f>
        <v>-9.6134638533572486E-2</v>
      </c>
      <c r="Z37" s="56">
        <f>Z11*[1]NatAcc!Z$55/[1]NatAcc!Z$23</f>
        <v>-9.0159210963425204E-2</v>
      </c>
      <c r="AA37" s="56">
        <f>AA11*[1]NatAcc!AA$55/[1]NatAcc!AA$23</f>
        <v>-8.1061724411116282E-2</v>
      </c>
      <c r="AB37" s="56">
        <f>AB11*[1]NatAcc!AB$55/[1]NatAcc!AB$23</f>
        <v>-6.928291624569205E-2</v>
      </c>
    </row>
    <row r="38" spans="1:28" ht="13.5" x14ac:dyDescent="0.25">
      <c r="A38" s="42" t="s">
        <v>6</v>
      </c>
      <c r="B38" s="56">
        <f>B12*[1]NatAcc!B$55/[1]NatAcc!B$23</f>
        <v>-0.21757420348640594</v>
      </c>
      <c r="C38" s="56">
        <f>C12*[1]NatAcc!C$55/[1]NatAcc!C$23</f>
        <v>-0.19171928917781111</v>
      </c>
      <c r="D38" s="56">
        <f>D12*[1]NatAcc!D$55/[1]NatAcc!D$23</f>
        <v>-0.22392720010027573</v>
      </c>
      <c r="E38" s="56">
        <f>E12*[1]NatAcc!E$55/[1]NatAcc!E$23</f>
        <v>-0.19642914260804353</v>
      </c>
      <c r="F38" s="56">
        <f>F12*[1]NatAcc!F$55/[1]NatAcc!F$23</f>
        <v>-0.21363401243596911</v>
      </c>
      <c r="G38" s="56">
        <f>G12*[1]NatAcc!G$55/[1]NatAcc!G$23</f>
        <v>-0.17292171705262044</v>
      </c>
      <c r="H38" s="56">
        <f>H12*[1]NatAcc!H$55/[1]NatAcc!H$23</f>
        <v>-0.15740465302169329</v>
      </c>
      <c r="I38" s="56">
        <f>I12*[1]NatAcc!I$55/[1]NatAcc!I$23</f>
        <v>-0.14396231050795102</v>
      </c>
      <c r="J38" s="56">
        <f>J12*[1]NatAcc!J$55/[1]NatAcc!J$23</f>
        <v>-0.16001587654513894</v>
      </c>
      <c r="K38" s="57">
        <f>K12*[1]NatAcc!K$55/[1]NatAcc!K$23</f>
        <v>-0.17863938337694893</v>
      </c>
      <c r="L38" s="57">
        <f>L12*[1]NatAcc!L$55/[1]NatAcc!L$23</f>
        <v>-0.1893419978093728</v>
      </c>
      <c r="M38" s="57">
        <f>M12*[1]NatAcc!M$55/[1]NatAcc!M$23</f>
        <v>-0.26016075426313667</v>
      </c>
      <c r="N38" s="57">
        <f>N12*[1]NatAcc!N$55/[1]NatAcc!N$23</f>
        <v>-0.28467013580659351</v>
      </c>
      <c r="O38" s="57">
        <f>O12*[1]NatAcc!O$55/[1]NatAcc!O$23</f>
        <v>-0.29972425759930699</v>
      </c>
      <c r="P38" s="57">
        <f>P12*[1]NatAcc!P$55/[1]NatAcc!P$23</f>
        <v>-0.2228929236717945</v>
      </c>
      <c r="Q38" s="57">
        <f>Q12*[1]NatAcc!Q$55/[1]NatAcc!Q$23</f>
        <v>-0.22254898871271464</v>
      </c>
      <c r="R38" s="57">
        <f>R12*[1]NatAcc!R$55/[1]NatAcc!R$23</f>
        <v>-0.24204291547458395</v>
      </c>
      <c r="S38" s="57">
        <f>S12*[1]NatAcc!S$55/[1]NatAcc!S$23</f>
        <v>-0.26604550251088427</v>
      </c>
      <c r="T38" s="57">
        <f>T12*[1]NatAcc!T$55/[1]NatAcc!T$23</f>
        <v>-0.21638945449746136</v>
      </c>
      <c r="U38" s="57">
        <f>U12*[1]NatAcc!U$55/[1]NatAcc!U$23</f>
        <v>-0.25869557803729815</v>
      </c>
      <c r="V38" s="57">
        <f>V12*[1]NatAcc!V$55/[1]NatAcc!V$23</f>
        <v>-0.28117324893366491</v>
      </c>
      <c r="W38" s="58">
        <f>W12*[1]NatAcc!W$55/[1]NatAcc!W$23</f>
        <v>-0.26910745146199161</v>
      </c>
      <c r="X38" s="59">
        <f>X12*[1]NatAcc!X$55/[1]NatAcc!X$23</f>
        <v>-0.2429540734436583</v>
      </c>
      <c r="Y38" s="60">
        <f>Y12*[1]NatAcc!Y$55/[1]NatAcc!Y$23</f>
        <v>-0.23877729416490487</v>
      </c>
      <c r="Z38" s="56">
        <f>Z12*[1]NatAcc!Z$55/[1]NatAcc!Z$23</f>
        <v>-0.2348096344484267</v>
      </c>
      <c r="AA38" s="56">
        <f>AA12*[1]NatAcc!AA$55/[1]NatAcc!AA$23</f>
        <v>-0.23186472587794399</v>
      </c>
      <c r="AB38" s="56">
        <f>AB12*[1]NatAcc!AB$55/[1]NatAcc!AB$23</f>
        <v>-0.22997588735232979</v>
      </c>
    </row>
    <row r="39" spans="1:28" ht="13.5" x14ac:dyDescent="0.25">
      <c r="A39" s="43" t="s">
        <v>7</v>
      </c>
      <c r="B39" s="56">
        <f>B13*[1]NatAcc!B$55/[1]NatAcc!B$23</f>
        <v>0.14940549072664977</v>
      </c>
      <c r="C39" s="56">
        <f>C13*[1]NatAcc!C$55/[1]NatAcc!C$23</f>
        <v>0.10115316307737385</v>
      </c>
      <c r="D39" s="56">
        <f>D13*[1]NatAcc!D$55/[1]NatAcc!D$23</f>
        <v>0.10721670814609773</v>
      </c>
      <c r="E39" s="56">
        <f>E13*[1]NatAcc!E$55/[1]NatAcc!E$23</f>
        <v>8.4408016492930504E-2</v>
      </c>
      <c r="F39" s="56">
        <f>F13*[1]NatAcc!F$55/[1]NatAcc!F$23</f>
        <v>0.12173938949912859</v>
      </c>
      <c r="G39" s="56">
        <f>G13*[1]NatAcc!G$55/[1]NatAcc!G$23</f>
        <v>0.1632975537724955</v>
      </c>
      <c r="H39" s="56">
        <f>H13*[1]NatAcc!H$55/[1]NatAcc!H$23</f>
        <v>0.15747996662955799</v>
      </c>
      <c r="I39" s="56">
        <f>I13*[1]NatAcc!I$55/[1]NatAcc!I$23</f>
        <v>0.177552903972096</v>
      </c>
      <c r="J39" s="56">
        <f>J13*[1]NatAcc!J$55/[1]NatAcc!J$23</f>
        <v>0.20811018745369944</v>
      </c>
      <c r="K39" s="57">
        <f>K13*[1]NatAcc!K$55/[1]NatAcc!K$23</f>
        <v>0.21307270199040751</v>
      </c>
      <c r="L39" s="57">
        <f>L13*[1]NatAcc!L$55/[1]NatAcc!L$23</f>
        <v>0.22966754848905627</v>
      </c>
      <c r="M39" s="57">
        <f>M13*[1]NatAcc!M$55/[1]NatAcc!M$23</f>
        <v>0.21470459732637903</v>
      </c>
      <c r="N39" s="57">
        <f>N13*[1]NatAcc!N$55/[1]NatAcc!N$23</f>
        <v>0.20528598584018107</v>
      </c>
      <c r="O39" s="57">
        <f>O13*[1]NatAcc!O$55/[1]NatAcc!O$23</f>
        <v>0.18969948042744653</v>
      </c>
      <c r="P39" s="57">
        <f>P13*[1]NatAcc!P$55/[1]NatAcc!P$23</f>
        <v>0.17587360398484525</v>
      </c>
      <c r="Q39" s="57">
        <f>Q13*[1]NatAcc!Q$55/[1]NatAcc!Q$23</f>
        <v>0.2115617135494875</v>
      </c>
      <c r="R39" s="57">
        <f>R13*[1]NatAcc!R$55/[1]NatAcc!R$23</f>
        <v>0.22546304236088263</v>
      </c>
      <c r="S39" s="57">
        <f>S13*[1]NatAcc!S$55/[1]NatAcc!S$23</f>
        <v>0.22100939719789045</v>
      </c>
      <c r="T39" s="57">
        <f>T13*[1]NatAcc!T$55/[1]NatAcc!T$23</f>
        <v>0.2630502571971346</v>
      </c>
      <c r="U39" s="57">
        <f>U13*[1]NatAcc!U$55/[1]NatAcc!U$23</f>
        <v>0.2467247061822519</v>
      </c>
      <c r="V39" s="57">
        <f>V13*[1]NatAcc!V$55/[1]NatAcc!V$23</f>
        <v>0.22149743115773665</v>
      </c>
      <c r="W39" s="58">
        <f>W13*[1]NatAcc!W$55/[1]NatAcc!W$23</f>
        <v>0.20383329084193272</v>
      </c>
      <c r="X39" s="59">
        <f>X13*[1]NatAcc!X$55/[1]NatAcc!X$23</f>
        <v>0.2439043471784707</v>
      </c>
      <c r="Y39" s="60">
        <f>Y13*[1]NatAcc!Y$55/[1]NatAcc!Y$23</f>
        <v>0.25069177244204138</v>
      </c>
      <c r="Z39" s="56">
        <f>Z13*[1]NatAcc!Z$55/[1]NatAcc!Z$23</f>
        <v>0.25776624645174046</v>
      </c>
      <c r="AA39" s="56">
        <f>AA13*[1]NatAcc!AA$55/[1]NatAcc!AA$23</f>
        <v>0.26476234207422517</v>
      </c>
      <c r="AB39" s="56">
        <f>AB13*[1]NatAcc!AB$55/[1]NatAcc!AB$23</f>
        <v>0.27166445148590879</v>
      </c>
    </row>
    <row r="40" spans="1:28" ht="13.5" x14ac:dyDescent="0.25">
      <c r="A40" s="43" t="s">
        <v>8</v>
      </c>
      <c r="B40" s="56">
        <f>B14*[1]NatAcc!B$55/[1]NatAcc!B$23</f>
        <v>-0.36697969421305571</v>
      </c>
      <c r="C40" s="56">
        <f>C14*[1]NatAcc!C$55/[1]NatAcc!C$23</f>
        <v>-0.29287245225518499</v>
      </c>
      <c r="D40" s="56">
        <f>D14*[1]NatAcc!D$55/[1]NatAcc!D$23</f>
        <v>-0.33114390824637346</v>
      </c>
      <c r="E40" s="56">
        <f>E14*[1]NatAcc!E$55/[1]NatAcc!E$23</f>
        <v>-0.28083715910097407</v>
      </c>
      <c r="F40" s="56">
        <f>F14*[1]NatAcc!F$55/[1]NatAcc!F$23</f>
        <v>-0.33537340193509774</v>
      </c>
      <c r="G40" s="56">
        <f>G14*[1]NatAcc!G$55/[1]NatAcc!G$23</f>
        <v>-0.33621927082511588</v>
      </c>
      <c r="H40" s="56">
        <f>H14*[1]NatAcc!H$55/[1]NatAcc!H$23</f>
        <v>-0.31488461965125131</v>
      </c>
      <c r="I40" s="56">
        <f>I14*[1]NatAcc!I$55/[1]NatAcc!I$23</f>
        <v>-0.32151521448004705</v>
      </c>
      <c r="J40" s="56">
        <f>J14*[1]NatAcc!J$55/[1]NatAcc!J$23</f>
        <v>-0.36812606399883835</v>
      </c>
      <c r="K40" s="57">
        <f>K14*[1]NatAcc!K$55/[1]NatAcc!K$23</f>
        <v>-0.39171208536735641</v>
      </c>
      <c r="L40" s="57">
        <f>L14*[1]NatAcc!L$55/[1]NatAcc!L$23</f>
        <v>-0.41900954629842901</v>
      </c>
      <c r="M40" s="57">
        <f>M14*[1]NatAcc!M$55/[1]NatAcc!M$23</f>
        <v>-0.47486535158951576</v>
      </c>
      <c r="N40" s="57">
        <f>N14*[1]NatAcc!N$55/[1]NatAcc!N$23</f>
        <v>-0.4899561216467746</v>
      </c>
      <c r="O40" s="57">
        <f>O14*[1]NatAcc!O$55/[1]NatAcc!O$23</f>
        <v>-0.48942373802675354</v>
      </c>
      <c r="P40" s="57">
        <f>P14*[1]NatAcc!P$55/[1]NatAcc!P$23</f>
        <v>-0.39876652765663972</v>
      </c>
      <c r="Q40" s="57">
        <f>Q14*[1]NatAcc!Q$55/[1]NatAcc!Q$23</f>
        <v>-0.43411070226220216</v>
      </c>
      <c r="R40" s="57">
        <f>R14*[1]NatAcc!R$55/[1]NatAcc!R$23</f>
        <v>-0.46750595783546661</v>
      </c>
      <c r="S40" s="57">
        <f>S14*[1]NatAcc!S$55/[1]NatAcc!S$23</f>
        <v>-0.48705489970877475</v>
      </c>
      <c r="T40" s="57">
        <f>T14*[1]NatAcc!T$55/[1]NatAcc!T$23</f>
        <v>-0.47943971169459598</v>
      </c>
      <c r="U40" s="57">
        <f>U14*[1]NatAcc!U$55/[1]NatAcc!U$23</f>
        <v>-0.5054202842195501</v>
      </c>
      <c r="V40" s="57">
        <f>V14*[1]NatAcc!V$55/[1]NatAcc!V$23</f>
        <v>-0.50267068009140148</v>
      </c>
      <c r="W40" s="58">
        <f>W14*[1]NatAcc!W$55/[1]NatAcc!W$23</f>
        <v>-0.47294074230392436</v>
      </c>
      <c r="X40" s="59">
        <f>X14*[1]NatAcc!X$55/[1]NatAcc!X$23</f>
        <v>-0.48685842062212903</v>
      </c>
      <c r="Y40" s="60">
        <f>Y14*[1]NatAcc!Y$55/[1]NatAcc!Y$23</f>
        <v>-0.48946906660694628</v>
      </c>
      <c r="Z40" s="56">
        <f>Z14*[1]NatAcc!Z$55/[1]NatAcc!Z$23</f>
        <v>-0.49257588090016713</v>
      </c>
      <c r="AA40" s="56">
        <f>AA14*[1]NatAcc!AA$55/[1]NatAcc!AA$23</f>
        <v>-0.49662706795216915</v>
      </c>
      <c r="AB40" s="56">
        <f>AB14*[1]NatAcc!AB$55/[1]NatAcc!AB$23</f>
        <v>-0.50164033883823855</v>
      </c>
    </row>
    <row r="41" spans="1:28" ht="13.5" x14ac:dyDescent="0.25">
      <c r="A41" s="42" t="s">
        <v>9</v>
      </c>
      <c r="B41" s="56">
        <f>B15*[1]NatAcc!B$55/[1]NatAcc!B$23</f>
        <v>2.5409553419659184E-3</v>
      </c>
      <c r="C41" s="56">
        <f>C15*[1]NatAcc!C$55/[1]NatAcc!C$23</f>
        <v>1.4143461641712408E-3</v>
      </c>
      <c r="D41" s="56">
        <f>D15*[1]NatAcc!D$55/[1]NatAcc!D$23</f>
        <v>-1.4610573399449107E-2</v>
      </c>
      <c r="E41" s="56">
        <f>E15*[1]NatAcc!E$55/[1]NatAcc!E$23</f>
        <v>5.4929927518077952E-3</v>
      </c>
      <c r="F41" s="56">
        <f>F15*[1]NatAcc!F$55/[1]NatAcc!F$23</f>
        <v>-3.0022149235694896E-3</v>
      </c>
      <c r="G41" s="56">
        <f>G15*[1]NatAcc!G$55/[1]NatAcc!G$23</f>
        <v>2.1196265204156E-2</v>
      </c>
      <c r="H41" s="56">
        <f>H15*[1]NatAcc!H$55/[1]NatAcc!H$23</f>
        <v>1.868840844173885E-2</v>
      </c>
      <c r="I41" s="56">
        <f>I15*[1]NatAcc!I$55/[1]NatAcc!I$23</f>
        <v>1.2654038913328744E-2</v>
      </c>
      <c r="J41" s="56">
        <f>J15*[1]NatAcc!J$55/[1]NatAcc!J$23</f>
        <v>1.5421624064657607E-2</v>
      </c>
      <c r="K41" s="57">
        <f>K15*[1]NatAcc!K$55/[1]NatAcc!K$23</f>
        <v>1.3524012480992316E-2</v>
      </c>
      <c r="L41" s="57">
        <f>L15*[1]NatAcc!L$55/[1]NatAcc!L$23</f>
        <v>1.3038340821423997E-2</v>
      </c>
      <c r="M41" s="57">
        <f>M15*[1]NatAcc!M$55/[1]NatAcc!M$23</f>
        <v>2.0333024076873291E-2</v>
      </c>
      <c r="N41" s="57">
        <f>N15*[1]NatAcc!N$55/[1]NatAcc!N$23</f>
        <v>1.5845506636209442E-2</v>
      </c>
      <c r="O41" s="57">
        <f>O15*[1]NatAcc!O$55/[1]NatAcc!O$23</f>
        <v>1.643058030534049E-3</v>
      </c>
      <c r="P41" s="57">
        <f>P15*[1]NatAcc!P$55/[1]NatAcc!P$23</f>
        <v>3.155297788968868E-2</v>
      </c>
      <c r="Q41" s="57">
        <f>Q15*[1]NatAcc!Q$55/[1]NatAcc!Q$23</f>
        <v>4.4117052972268429E-2</v>
      </c>
      <c r="R41" s="57">
        <f>R15*[1]NatAcc!R$55/[1]NatAcc!R$23</f>
        <v>5.178249959492167E-2</v>
      </c>
      <c r="S41" s="57">
        <f>S15*[1]NatAcc!S$55/[1]NatAcc!S$23</f>
        <v>6.9467922419991723E-2</v>
      </c>
      <c r="T41" s="57">
        <f>T15*[1]NatAcc!T$55/[1]NatAcc!T$23</f>
        <v>8.7077341296657632E-2</v>
      </c>
      <c r="U41" s="57">
        <f>U15*[1]NatAcc!U$55/[1]NatAcc!U$23</f>
        <v>7.805603047316656E-2</v>
      </c>
      <c r="V41" s="57">
        <f>V15*[1]NatAcc!V$55/[1]NatAcc!V$23</f>
        <v>0.10417757482366163</v>
      </c>
      <c r="W41" s="58">
        <f>W15*[1]NatAcc!W$55/[1]NatAcc!W$23</f>
        <v>0.11267707085359388</v>
      </c>
      <c r="X41" s="59">
        <f>X15*[1]NatAcc!X$55/[1]NatAcc!X$23</f>
        <v>0.1420762124333336</v>
      </c>
      <c r="Y41" s="60">
        <f>Y15*[1]NatAcc!Y$55/[1]NatAcc!Y$23</f>
        <v>0.13971941383941203</v>
      </c>
      <c r="Z41" s="56">
        <f>Z15*[1]NatAcc!Z$55/[1]NatAcc!Z$23</f>
        <v>0.1416932044098754</v>
      </c>
      <c r="AA41" s="56">
        <f>AA15*[1]NatAcc!AA$55/[1]NatAcc!AA$23</f>
        <v>0.14560944232235656</v>
      </c>
      <c r="AB41" s="56">
        <f>AB15*[1]NatAcc!AB$55/[1]NatAcc!AB$23</f>
        <v>0.15154162424747736</v>
      </c>
    </row>
    <row r="42" spans="1:28" ht="13.5" x14ac:dyDescent="0.25">
      <c r="A42" s="43" t="s">
        <v>10</v>
      </c>
      <c r="B42" s="56">
        <f>B16*[1]NatAcc!B$55/[1]NatAcc!B$23</f>
        <v>5.7045066668891552E-2</v>
      </c>
      <c r="C42" s="56">
        <f>C16*[1]NatAcc!C$55/[1]NatAcc!C$23</f>
        <v>3.1983999354928253E-2</v>
      </c>
      <c r="D42" s="56">
        <f>D16*[1]NatAcc!D$55/[1]NatAcc!D$23</f>
        <v>5.6450849131028435E-2</v>
      </c>
      <c r="E42" s="56">
        <f>E16*[1]NatAcc!E$55/[1]NatAcc!E$23</f>
        <v>0.10125419027317743</v>
      </c>
      <c r="F42" s="56">
        <f>F16*[1]NatAcc!F$55/[1]NatAcc!F$23</f>
        <v>7.7397014522350691E-2</v>
      </c>
      <c r="G42" s="56">
        <f>G16*[1]NatAcc!G$55/[1]NatAcc!G$23</f>
        <v>0.11775244510191028</v>
      </c>
      <c r="H42" s="56">
        <f>H16*[1]NatAcc!H$55/[1]NatAcc!H$23</f>
        <v>0.11485114384158462</v>
      </c>
      <c r="I42" s="56">
        <f>I16*[1]NatAcc!I$55/[1]NatAcc!I$23</f>
        <v>0.12000379779305191</v>
      </c>
      <c r="J42" s="56">
        <f>J16*[1]NatAcc!J$55/[1]NatAcc!J$23</f>
        <v>0.11497118932136485</v>
      </c>
      <c r="K42" s="57">
        <f>K16*[1]NatAcc!K$55/[1]NatAcc!K$23</f>
        <v>0.1082349689066207</v>
      </c>
      <c r="L42" s="57">
        <f>L16*[1]NatAcc!L$55/[1]NatAcc!L$23</f>
        <v>0.11153090820039163</v>
      </c>
      <c r="M42" s="57">
        <f>M16*[1]NatAcc!M$55/[1]NatAcc!M$23</f>
        <v>0.11402882352002357</v>
      </c>
      <c r="N42" s="57">
        <f>N16*[1]NatAcc!N$55/[1]NatAcc!N$23</f>
        <v>0.10755493226039559</v>
      </c>
      <c r="O42" s="57">
        <f>O16*[1]NatAcc!O$55/[1]NatAcc!O$23</f>
        <v>9.8480024664912957E-2</v>
      </c>
      <c r="P42" s="57">
        <f>P16*[1]NatAcc!P$55/[1]NatAcc!P$23</f>
        <v>0.12200510657336304</v>
      </c>
      <c r="Q42" s="57">
        <f>Q16*[1]NatAcc!Q$55/[1]NatAcc!Q$23</f>
        <v>0.13737250022608649</v>
      </c>
      <c r="R42" s="57">
        <f>R16*[1]NatAcc!R$55/[1]NatAcc!R$23</f>
        <v>0.13912009193143091</v>
      </c>
      <c r="S42" s="57">
        <f>S16*[1]NatAcc!S$55/[1]NatAcc!S$23</f>
        <v>0.1605145742583251</v>
      </c>
      <c r="T42" s="57">
        <f>T16*[1]NatAcc!T$55/[1]NatAcc!T$23</f>
        <v>0.18363949530898416</v>
      </c>
      <c r="U42" s="57">
        <f>U16*[1]NatAcc!U$55/[1]NatAcc!U$23</f>
        <v>0.18285064805662407</v>
      </c>
      <c r="V42" s="57">
        <f>V16*[1]NatAcc!V$55/[1]NatAcc!V$23</f>
        <v>0.22390395307581146</v>
      </c>
      <c r="W42" s="58">
        <f>W16*[1]NatAcc!W$55/[1]NatAcc!W$23</f>
        <v>0.23307285138153433</v>
      </c>
      <c r="X42" s="59">
        <f>X16*[1]NatAcc!X$55/[1]NatAcc!X$23</f>
        <v>0.26260074967401487</v>
      </c>
      <c r="Y42" s="60">
        <f>Y16*[1]NatAcc!Y$55/[1]NatAcc!Y$23</f>
        <v>0.26150904615832626</v>
      </c>
      <c r="Z42" s="56">
        <f>Z16*[1]NatAcc!Z$55/[1]NatAcc!Z$23</f>
        <v>0.26375469996409984</v>
      </c>
      <c r="AA42" s="56">
        <f>AA16*[1]NatAcc!AA$55/[1]NatAcc!AA$23</f>
        <v>0.26780101959479347</v>
      </c>
      <c r="AB42" s="56">
        <f>AB16*[1]NatAcc!AB$55/[1]NatAcc!AB$23</f>
        <v>0.27372158568975236</v>
      </c>
    </row>
    <row r="43" spans="1:28" ht="13.5" x14ac:dyDescent="0.25">
      <c r="A43" s="43" t="s">
        <v>11</v>
      </c>
      <c r="B43" s="56">
        <f>B17*[1]NatAcc!B$55/[1]NatAcc!B$23</f>
        <v>-5.450411132692564E-2</v>
      </c>
      <c r="C43" s="56">
        <f>C17*[1]NatAcc!C$55/[1]NatAcc!C$23</f>
        <v>-3.056965319075701E-2</v>
      </c>
      <c r="D43" s="56">
        <f>D17*[1]NatAcc!D$55/[1]NatAcc!D$23</f>
        <v>-7.106142253047755E-2</v>
      </c>
      <c r="E43" s="56">
        <f>E17*[1]NatAcc!E$55/[1]NatAcc!E$23</f>
        <v>-9.5761197521369634E-2</v>
      </c>
      <c r="F43" s="56">
        <f>F17*[1]NatAcc!F$55/[1]NatAcc!F$23</f>
        <v>-8.0399229445920178E-2</v>
      </c>
      <c r="G43" s="56">
        <f>G17*[1]NatAcc!G$55/[1]NatAcc!G$23</f>
        <v>-9.6556179897754266E-2</v>
      </c>
      <c r="H43" s="56">
        <f>H17*[1]NatAcc!H$55/[1]NatAcc!H$23</f>
        <v>-9.6162735399845767E-2</v>
      </c>
      <c r="I43" s="56">
        <f>I17*[1]NatAcc!I$55/[1]NatAcc!I$23</f>
        <v>-0.10734975887972316</v>
      </c>
      <c r="J43" s="56">
        <f>J17*[1]NatAcc!J$55/[1]NatAcc!J$23</f>
        <v>-9.9549565256707259E-2</v>
      </c>
      <c r="K43" s="57">
        <f>K17*[1]NatAcc!K$55/[1]NatAcc!K$23</f>
        <v>-9.4710956425628393E-2</v>
      </c>
      <c r="L43" s="57">
        <f>L17*[1]NatAcc!L$55/[1]NatAcc!L$23</f>
        <v>-9.8492567378967638E-2</v>
      </c>
      <c r="M43" s="57">
        <f>M17*[1]NatAcc!M$55/[1]NatAcc!M$23</f>
        <v>-9.3695799443150291E-2</v>
      </c>
      <c r="N43" s="57">
        <f>N17*[1]NatAcc!N$55/[1]NatAcc!N$23</f>
        <v>-9.1709425624186158E-2</v>
      </c>
      <c r="O43" s="57">
        <f>O17*[1]NatAcc!O$55/[1]NatAcc!O$23</f>
        <v>-9.6836966634378907E-2</v>
      </c>
      <c r="P43" s="57">
        <f>P17*[1]NatAcc!P$55/[1]NatAcc!P$23</f>
        <v>-9.0452128683674346E-2</v>
      </c>
      <c r="Q43" s="57">
        <f>Q17*[1]NatAcc!Q$55/[1]NatAcc!Q$23</f>
        <v>-9.3255447253818055E-2</v>
      </c>
      <c r="R43" s="57">
        <f>R17*[1]NatAcc!R$55/[1]NatAcc!R$23</f>
        <v>-8.7337592336509215E-2</v>
      </c>
      <c r="S43" s="57">
        <f>S17*[1]NatAcc!S$55/[1]NatAcc!S$23</f>
        <v>-9.1046651838333381E-2</v>
      </c>
      <c r="T43" s="57">
        <f>T17*[1]NatAcc!T$55/[1]NatAcc!T$23</f>
        <v>-9.6562154012326526E-2</v>
      </c>
      <c r="U43" s="57">
        <f>U17*[1]NatAcc!U$55/[1]NatAcc!U$23</f>
        <v>-0.10479461758345752</v>
      </c>
      <c r="V43" s="57">
        <f>V17*[1]NatAcc!V$55/[1]NatAcc!V$23</f>
        <v>-0.11972637825214982</v>
      </c>
      <c r="W43" s="58">
        <f>W17*[1]NatAcc!W$55/[1]NatAcc!W$23</f>
        <v>-0.12039578052794044</v>
      </c>
      <c r="X43" s="59">
        <f>X17*[1]NatAcc!X$55/[1]NatAcc!X$23</f>
        <v>-0.12052453724068124</v>
      </c>
      <c r="Y43" s="60">
        <f>Y17*[1]NatAcc!Y$55/[1]NatAcc!Y$23</f>
        <v>-0.12178963231891421</v>
      </c>
      <c r="Z43" s="56">
        <f>Z17*[1]NatAcc!Z$55/[1]NatAcc!Z$23</f>
        <v>-0.12206149555422444</v>
      </c>
      <c r="AA43" s="56">
        <f>AA17*[1]NatAcc!AA$55/[1]NatAcc!AA$23</f>
        <v>-0.12219157727243692</v>
      </c>
      <c r="AB43" s="56">
        <f>AB17*[1]NatAcc!AB$55/[1]NatAcc!AB$23</f>
        <v>-0.12217996144227504</v>
      </c>
    </row>
    <row r="44" spans="1:28" ht="13.5" x14ac:dyDescent="0.25">
      <c r="A44" s="42" t="s">
        <v>12</v>
      </c>
      <c r="B44" s="56">
        <f>B18*[1]NatAcc!B$55/[1]NatAcc!B$23</f>
        <v>-3.1307831152939079E-2</v>
      </c>
      <c r="C44" s="56">
        <f>C18*[1]NatAcc!C$55/[1]NatAcc!C$23</f>
        <v>-2.3004173928186211E-2</v>
      </c>
      <c r="D44" s="56">
        <f>D18*[1]NatAcc!D$55/[1]NatAcc!D$23</f>
        <v>3.6291548155110376E-2</v>
      </c>
      <c r="E44" s="56">
        <f>E18*[1]NatAcc!E$55/[1]NatAcc!E$23</f>
        <v>5.2906714017132865E-2</v>
      </c>
      <c r="F44" s="56">
        <f>F18*[1]NatAcc!F$55/[1]NatAcc!F$23</f>
        <v>5.2461655650484156E-2</v>
      </c>
      <c r="G44" s="56">
        <f>G18*[1]NatAcc!G$55/[1]NatAcc!G$23</f>
        <v>1.2200862060513264E-2</v>
      </c>
      <c r="H44" s="56">
        <f>H18*[1]NatAcc!H$55/[1]NatAcc!H$23</f>
        <v>6.2101400763349395E-3</v>
      </c>
      <c r="I44" s="56">
        <f>I18*[1]NatAcc!I$55/[1]NatAcc!I$23</f>
        <v>3.0223210313083467E-3</v>
      </c>
      <c r="J44" s="56">
        <f>J18*[1]NatAcc!J$55/[1]NatAcc!J$23</f>
        <v>2.3425398843355872E-3</v>
      </c>
      <c r="K44" s="57">
        <f>K18*[1]NatAcc!K$55/[1]NatAcc!K$23</f>
        <v>1.439598823646805E-2</v>
      </c>
      <c r="L44" s="57">
        <f>L18*[1]NatAcc!L$55/[1]NatAcc!L$23</f>
        <v>9.600488957789307E-3</v>
      </c>
      <c r="M44" s="57">
        <f>M18*[1]NatAcc!M$55/[1]NatAcc!M$23</f>
        <v>2.0879805409501264E-2</v>
      </c>
      <c r="N44" s="57">
        <f>N18*[1]NatAcc!N$55/[1]NatAcc!N$23</f>
        <v>3.6187628362427233E-3</v>
      </c>
      <c r="O44" s="57">
        <f>O18*[1]NatAcc!O$55/[1]NatAcc!O$23</f>
        <v>-4.5681137675273355E-3</v>
      </c>
      <c r="P44" s="57">
        <f>P18*[1]NatAcc!P$55/[1]NatAcc!P$23</f>
        <v>-3.9653935938887223E-3</v>
      </c>
      <c r="Q44" s="57">
        <f>Q18*[1]NatAcc!Q$55/[1]NatAcc!Q$23</f>
        <v>-1.8615145076747712E-2</v>
      </c>
      <c r="R44" s="57">
        <f>R18*[1]NatAcc!R$55/[1]NatAcc!R$23</f>
        <v>-2.9442996044807112E-2</v>
      </c>
      <c r="S44" s="57">
        <f>S18*[1]NatAcc!S$55/[1]NatAcc!S$23</f>
        <v>-9.4034784379369851E-3</v>
      </c>
      <c r="T44" s="57">
        <f>T18*[1]NatAcc!T$55/[1]NatAcc!T$23</f>
        <v>-1.9584583284756381E-2</v>
      </c>
      <c r="U44" s="57">
        <f>U18*[1]NatAcc!U$55/[1]NatAcc!U$23</f>
        <v>-1.3387867933444625E-2</v>
      </c>
      <c r="V44" s="57">
        <f>V18*[1]NatAcc!V$55/[1]NatAcc!V$23</f>
        <v>-2.3077680561976031E-2</v>
      </c>
      <c r="W44" s="58">
        <f>W18*[1]NatAcc!W$55/[1]NatAcc!W$23</f>
        <v>-4.9612243391587381E-2</v>
      </c>
      <c r="X44" s="59">
        <f>X18*[1]NatAcc!X$55/[1]NatAcc!X$23</f>
        <v>-7.798777923986952E-2</v>
      </c>
      <c r="Y44" s="60">
        <f>Y18*[1]NatAcc!Y$55/[1]NatAcc!Y$23</f>
        <v>-7.4441928415387451E-2</v>
      </c>
      <c r="Z44" s="56">
        <f>Z18*[1]NatAcc!Z$55/[1]NatAcc!Z$23</f>
        <v>-7.0879166229707122E-2</v>
      </c>
      <c r="AA44" s="56">
        <f>AA18*[1]NatAcc!AA$55/[1]NatAcc!AA$23</f>
        <v>-6.699283622861911E-2</v>
      </c>
      <c r="AB44" s="56">
        <f>AB18*[1]NatAcc!AB$55/[1]NatAcc!AB$23</f>
        <v>-6.0842634822818244E-2</v>
      </c>
    </row>
    <row r="45" spans="1:28" ht="13.5" x14ac:dyDescent="0.25">
      <c r="A45" s="43" t="s">
        <v>13</v>
      </c>
      <c r="B45" s="56">
        <f>B19*[1]NatAcc!B$55/[1]NatAcc!B$23</f>
        <v>-7.7508426556312021E-4</v>
      </c>
      <c r="C45" s="56">
        <f>C19*[1]NatAcc!C$55/[1]NatAcc!C$23</f>
        <v>-3.5995011976946881E-4</v>
      </c>
      <c r="D45" s="56">
        <f>D19*[1]NatAcc!D$55/[1]NatAcc!D$23</f>
        <v>4.9849626720392691E-2</v>
      </c>
      <c r="E45" s="56">
        <f>E19*[1]NatAcc!E$55/[1]NatAcc!E$23</f>
        <v>6.4070577803577874E-2</v>
      </c>
      <c r="F45" s="56">
        <f>F19*[1]NatAcc!F$55/[1]NatAcc!F$23</f>
        <v>6.9469437531473333E-2</v>
      </c>
      <c r="G45" s="56">
        <f>G19*[1]NatAcc!G$55/[1]NatAcc!G$23</f>
        <v>4.0847872214733703E-2</v>
      </c>
      <c r="H45" s="56">
        <f>H19*[1]NatAcc!H$55/[1]NatAcc!H$23</f>
        <v>3.9394456481229023E-2</v>
      </c>
      <c r="I45" s="56">
        <f>I19*[1]NatAcc!I$55/[1]NatAcc!I$23</f>
        <v>4.0090746894356391E-2</v>
      </c>
      <c r="J45" s="56">
        <f>J19*[1]NatAcc!J$55/[1]NatAcc!J$23</f>
        <v>3.8185229276595317E-2</v>
      </c>
      <c r="K45" s="57">
        <f>K19*[1]NatAcc!K$55/[1]NatAcc!K$23</f>
        <v>4.3177899156538697E-2</v>
      </c>
      <c r="L45" s="57">
        <f>L19*[1]NatAcc!L$55/[1]NatAcc!L$23</f>
        <v>3.5757579773359797E-2</v>
      </c>
      <c r="M45" s="57">
        <f>M19*[1]NatAcc!M$55/[1]NatAcc!M$23</f>
        <v>3.8020502999349712E-2</v>
      </c>
      <c r="N45" s="57">
        <f>N19*[1]NatAcc!N$55/[1]NatAcc!N$23</f>
        <v>3.7280068302133887E-2</v>
      </c>
      <c r="O45" s="57">
        <f>O19*[1]NatAcc!O$55/[1]NatAcc!O$23</f>
        <v>2.9265610392406386E-2</v>
      </c>
      <c r="P45" s="57">
        <f>P19*[1]NatAcc!P$55/[1]NatAcc!P$23</f>
        <v>3.3575074932986719E-2</v>
      </c>
      <c r="Q45" s="57">
        <f>Q19*[1]NatAcc!Q$55/[1]NatAcc!Q$23</f>
        <v>2.8567604892669653E-2</v>
      </c>
      <c r="R45" s="57">
        <f>R19*[1]NatAcc!R$55/[1]NatAcc!R$23</f>
        <v>3.0505472928327018E-2</v>
      </c>
      <c r="S45" s="57">
        <f>S19*[1]NatAcc!S$55/[1]NatAcc!S$23</f>
        <v>3.5812570261637998E-2</v>
      </c>
      <c r="T45" s="57">
        <f>T19*[1]NatAcc!T$55/[1]NatAcc!T$23</f>
        <v>3.9066745984981915E-2</v>
      </c>
      <c r="U45" s="57">
        <f>U19*[1]NatAcc!U$55/[1]NatAcc!U$23</f>
        <v>4.0147334421016902E-2</v>
      </c>
      <c r="V45" s="57">
        <f>V19*[1]NatAcc!V$55/[1]NatAcc!V$23</f>
        <v>3.4898015294568582E-2</v>
      </c>
      <c r="W45" s="58">
        <f>W19*[1]NatAcc!W$55/[1]NatAcc!W$23</f>
        <v>3.8799023824021846E-2</v>
      </c>
      <c r="X45" s="59">
        <f>X19*[1]NatAcc!X$55/[1]NatAcc!X$23</f>
        <v>3.8000020578157739E-2</v>
      </c>
      <c r="Y45" s="60">
        <f>Y19*[1]NatAcc!Y$55/[1]NatAcc!Y$23</f>
        <v>3.6999995292765694E-2</v>
      </c>
      <c r="Z45" s="56">
        <f>Z19*[1]NatAcc!Z$55/[1]NatAcc!Z$23</f>
        <v>3.5999996536226903E-2</v>
      </c>
      <c r="AA45" s="56">
        <f>AA19*[1]NatAcc!AA$55/[1]NatAcc!AA$23</f>
        <v>3.5000007759217966E-2</v>
      </c>
      <c r="AB45" s="56">
        <f>AB19*[1]NatAcc!AB$55/[1]NatAcc!AB$23</f>
        <v>3.3999991433409385E-2</v>
      </c>
    </row>
    <row r="46" spans="1:28" ht="13.5" x14ac:dyDescent="0.25">
      <c r="A46" s="43" t="s">
        <v>14</v>
      </c>
      <c r="B46" s="56">
        <f>B20*[1]NatAcc!B$55/[1]NatAcc!B$23</f>
        <v>-3.053274688737596E-2</v>
      </c>
      <c r="C46" s="56">
        <f>C20*[1]NatAcc!C$55/[1]NatAcc!C$23</f>
        <v>-2.2644223808416745E-2</v>
      </c>
      <c r="D46" s="56">
        <f>D20*[1]NatAcc!D$55/[1]NatAcc!D$23</f>
        <v>-1.3558078565282313E-2</v>
      </c>
      <c r="E46" s="56">
        <f>E20*[1]NatAcc!E$55/[1]NatAcc!E$23</f>
        <v>-1.1163863786445008E-2</v>
      </c>
      <c r="F46" s="56">
        <f>F20*[1]NatAcc!F$55/[1]NatAcc!F$23</f>
        <v>-1.7007781880989181E-2</v>
      </c>
      <c r="G46" s="56">
        <f>G20*[1]NatAcc!G$55/[1]NatAcc!G$23</f>
        <v>-2.8647010154220439E-2</v>
      </c>
      <c r="H46" s="56">
        <f>H20*[1]NatAcc!H$55/[1]NatAcc!H$23</f>
        <v>-3.3184316404894075E-2</v>
      </c>
      <c r="I46" s="56">
        <f>I20*[1]NatAcc!I$55/[1]NatAcc!I$23</f>
        <v>-3.7068425863048045E-2</v>
      </c>
      <c r="J46" s="56">
        <f>J20*[1]NatAcc!J$55/[1]NatAcc!J$23</f>
        <v>-3.5842689392259736E-2</v>
      </c>
      <c r="K46" s="57">
        <f>K20*[1]NatAcc!K$55/[1]NatAcc!K$23</f>
        <v>-2.8781910920070645E-2</v>
      </c>
      <c r="L46" s="57">
        <f>L20*[1]NatAcc!L$55/[1]NatAcc!L$23</f>
        <v>-2.6157090815570487E-2</v>
      </c>
      <c r="M46" s="57">
        <f>M20*[1]NatAcc!M$55/[1]NatAcc!M$23</f>
        <v>-1.7140697589848455E-2</v>
      </c>
      <c r="N46" s="57">
        <f>N20*[1]NatAcc!N$55/[1]NatAcc!N$23</f>
        <v>-3.3661305465891168E-2</v>
      </c>
      <c r="O46" s="57">
        <f>O20*[1]NatAcc!O$55/[1]NatAcc!O$23</f>
        <v>-3.3833724159933722E-2</v>
      </c>
      <c r="P46" s="57">
        <f>P20*[1]NatAcc!P$55/[1]NatAcc!P$23</f>
        <v>-3.754046852687544E-2</v>
      </c>
      <c r="Q46" s="57">
        <f>Q20*[1]NatAcc!Q$55/[1]NatAcc!Q$23</f>
        <v>-4.7182749969417362E-2</v>
      </c>
      <c r="R46" s="57">
        <f>R20*[1]NatAcc!R$55/[1]NatAcc!R$23</f>
        <v>-5.9948468973134134E-2</v>
      </c>
      <c r="S46" s="57">
        <f>S20*[1]NatAcc!S$55/[1]NatAcc!S$23</f>
        <v>-4.5216048699574983E-2</v>
      </c>
      <c r="T46" s="57">
        <f>T20*[1]NatAcc!T$55/[1]NatAcc!T$23</f>
        <v>-5.8651329269738296E-2</v>
      </c>
      <c r="U46" s="57">
        <f>U20*[1]NatAcc!U$55/[1]NatAcc!U$23</f>
        <v>-5.3535202354461534E-2</v>
      </c>
      <c r="V46" s="57">
        <f>V20*[1]NatAcc!V$55/[1]NatAcc!V$23</f>
        <v>-5.7975695856544614E-2</v>
      </c>
      <c r="W46" s="58">
        <f>W20*[1]NatAcc!W$55/[1]NatAcc!W$23</f>
        <v>-8.8411267215609227E-2</v>
      </c>
      <c r="X46" s="59">
        <f>X20*[1]NatAcc!X$55/[1]NatAcc!X$23</f>
        <v>-0.11598779981802727</v>
      </c>
      <c r="Y46" s="60">
        <f>Y20*[1]NatAcc!Y$55/[1]NatAcc!Y$23</f>
        <v>-0.11144192370815313</v>
      </c>
      <c r="Z46" s="56">
        <f>Z20*[1]NatAcc!Z$55/[1]NatAcc!Z$23</f>
        <v>-0.10687916276593402</v>
      </c>
      <c r="AA46" s="56">
        <f>AA20*[1]NatAcc!AA$55/[1]NatAcc!AA$23</f>
        <v>-0.10199284398783708</v>
      </c>
      <c r="AB46" s="56">
        <f>AB20*[1]NatAcc!AB$55/[1]NatAcc!AB$23</f>
        <v>-9.4842626256227622E-2</v>
      </c>
    </row>
    <row r="47" spans="1:28" ht="13.5" x14ac:dyDescent="0.25">
      <c r="A47" s="44" t="s">
        <v>15</v>
      </c>
      <c r="B47" s="56">
        <f>B21*[1]NatAcc!B$55/[1]NatAcc!B$23</f>
        <v>-4.1282783784986425E-4</v>
      </c>
      <c r="C47" s="56">
        <f>C21*[1]NatAcc!C$55/[1]NatAcc!C$23</f>
        <v>-1.1878680289763065E-2</v>
      </c>
      <c r="D47" s="56">
        <f>D21*[1]NatAcc!D$55/[1]NatAcc!D$23</f>
        <v>-1.0337283347330788E-2</v>
      </c>
      <c r="E47" s="56">
        <f>E21*[1]NatAcc!E$55/[1]NatAcc!E$23</f>
        <v>-9.8691671670266858E-3</v>
      </c>
      <c r="F47" s="56">
        <f>F21*[1]NatAcc!F$55/[1]NatAcc!F$23</f>
        <v>-1.3853620948692202E-2</v>
      </c>
      <c r="G47" s="56">
        <f>G21*[1]NatAcc!G$55/[1]NatAcc!G$23</f>
        <v>-1.2037788191960341E-2</v>
      </c>
      <c r="H47" s="56">
        <f>H21*[1]NatAcc!H$55/[1]NatAcc!H$23</f>
        <v>-7.671242259994133E-3</v>
      </c>
      <c r="I47" s="56">
        <f>I21*[1]NatAcc!I$55/[1]NatAcc!I$23</f>
        <v>-8.9463039548282625E-3</v>
      </c>
      <c r="J47" s="56">
        <f>J21*[1]NatAcc!J$55/[1]NatAcc!J$23</f>
        <v>-8.5694112961202037E-3</v>
      </c>
      <c r="K47" s="57">
        <f>K21*[1]NatAcc!K$55/[1]NatAcc!K$23</f>
        <v>-4.9360708765106868E-3</v>
      </c>
      <c r="L47" s="57">
        <f>L21*[1]NatAcc!L$55/[1]NatAcc!L$23</f>
        <v>-3.3067296880577093E-3</v>
      </c>
      <c r="M47" s="57">
        <f>M21*[1]NatAcc!M$55/[1]NatAcc!M$23</f>
        <v>-2.6153228109635561E-3</v>
      </c>
      <c r="N47" s="57">
        <f>N21*[1]NatAcc!N$55/[1]NatAcc!N$23</f>
        <v>-2.2904746627548074E-3</v>
      </c>
      <c r="O47" s="57">
        <f>O21*[1]NatAcc!O$55/[1]NatAcc!O$23</f>
        <v>-3.3674287868909443E-3</v>
      </c>
      <c r="P47" s="57">
        <f>P21*[1]NatAcc!P$55/[1]NatAcc!P$23</f>
        <v>-6.2785386610113821E-3</v>
      </c>
      <c r="Q47" s="57">
        <f>Q21*[1]NatAcc!Q$55/[1]NatAcc!Q$23</f>
        <v>-6.3841382797882205E-3</v>
      </c>
      <c r="R47" s="57">
        <f>R21*[1]NatAcc!R$55/[1]NatAcc!R$23</f>
        <v>-7.4542574528097079E-3</v>
      </c>
      <c r="S47" s="57">
        <f>S21*[1]NatAcc!S$55/[1]NatAcc!S$23</f>
        <v>-5.0672290933587794E-3</v>
      </c>
      <c r="T47" s="57">
        <f>T21*[1]NatAcc!T$55/[1]NatAcc!T$23</f>
        <v>-4.9998456700412388E-3</v>
      </c>
      <c r="U47" s="57">
        <f>U21*[1]NatAcc!U$55/[1]NatAcc!U$23</f>
        <v>-4.7850970285266137E-3</v>
      </c>
      <c r="V47" s="57">
        <f>V21*[1]NatAcc!V$55/[1]NatAcc!V$23</f>
        <v>-5.4883638668402762E-3</v>
      </c>
      <c r="W47" s="58">
        <f>W21*[1]NatAcc!W$55/[1]NatAcc!W$23</f>
        <v>-5.7310460707977245E-3</v>
      </c>
      <c r="X47" s="59">
        <f>X21*[1]NatAcc!X$55/[1]NatAcc!X$23</f>
        <v>-6.7971894074945983E-3</v>
      </c>
      <c r="Y47" s="60">
        <f>Y21*[1]NatAcc!Y$55/[1]NatAcc!Y$23</f>
        <v>-7.1471096731126433E-3</v>
      </c>
      <c r="Z47" s="56">
        <f>Z21*[1]NatAcc!Z$55/[1]NatAcc!Z$23</f>
        <v>-6.6085144738544611E-3</v>
      </c>
      <c r="AA47" s="56">
        <f>AA21*[1]NatAcc!AA$55/[1]NatAcc!AA$23</f>
        <v>-6.2912578065596764E-3</v>
      </c>
      <c r="AB47" s="56">
        <f>AB21*[1]NatAcc!AB$55/[1]NatAcc!AB$23</f>
        <v>-4.8979385805800885E-3</v>
      </c>
    </row>
    <row r="48" spans="1:28" ht="13.5" x14ac:dyDescent="0.25">
      <c r="A48" s="44" t="s">
        <v>16</v>
      </c>
      <c r="B48" s="56">
        <f>B22*[1]NatAcc!B$55/[1]NatAcc!B$23</f>
        <v>-3.01199190495261E-2</v>
      </c>
      <c r="C48" s="56">
        <f>C22*[1]NatAcc!C$55/[1]NatAcc!C$23</f>
        <v>-1.076554351865368E-2</v>
      </c>
      <c r="D48" s="56">
        <f>D22*[1]NatAcc!D$55/[1]NatAcc!D$23</f>
        <v>-3.2207952179515247E-3</v>
      </c>
      <c r="E48" s="56">
        <f>E22*[1]NatAcc!E$55/[1]NatAcc!E$23</f>
        <v>-1.2946966194183221E-3</v>
      </c>
      <c r="F48" s="56">
        <f>F22*[1]NatAcc!F$55/[1]NatAcc!F$23</f>
        <v>-3.1541609322969788E-3</v>
      </c>
      <c r="G48" s="56">
        <f>G22*[1]NatAcc!G$55/[1]NatAcc!G$23</f>
        <v>-1.6609221962260098E-2</v>
      </c>
      <c r="H48" s="56">
        <f>H22*[1]NatAcc!H$55/[1]NatAcc!H$23</f>
        <v>-2.5513074144899943E-2</v>
      </c>
      <c r="I48" s="56">
        <f>I22*[1]NatAcc!I$55/[1]NatAcc!I$23</f>
        <v>-2.8122121908219774E-2</v>
      </c>
      <c r="J48" s="56">
        <f>J22*[1]NatAcc!J$55/[1]NatAcc!J$23</f>
        <v>-2.7273278096139528E-2</v>
      </c>
      <c r="K48" s="57">
        <f>K22*[1]NatAcc!K$55/[1]NatAcc!K$23</f>
        <v>-2.3845840043559961E-2</v>
      </c>
      <c r="L48" s="57">
        <f>L22*[1]NatAcc!L$55/[1]NatAcc!L$23</f>
        <v>-2.2850361127512778E-2</v>
      </c>
      <c r="M48" s="57">
        <f>M22*[1]NatAcc!M$55/[1]NatAcc!M$23</f>
        <v>-1.4525374778884896E-2</v>
      </c>
      <c r="N48" s="57">
        <f>N22*[1]NatAcc!N$55/[1]NatAcc!N$23</f>
        <v>-3.1370830803136358E-2</v>
      </c>
      <c r="O48" s="57">
        <f>O22*[1]NatAcc!O$55/[1]NatAcc!O$23</f>
        <v>-3.0466295373042771E-2</v>
      </c>
      <c r="P48" s="57">
        <f>P22*[1]NatAcc!P$55/[1]NatAcc!P$23</f>
        <v>-3.1261929865864062E-2</v>
      </c>
      <c r="Q48" s="57">
        <f>Q22*[1]NatAcc!Q$55/[1]NatAcc!Q$23</f>
        <v>-4.0798611689629137E-2</v>
      </c>
      <c r="R48" s="57">
        <f>R22*[1]NatAcc!R$55/[1]NatAcc!R$23</f>
        <v>-5.2494211520324421E-2</v>
      </c>
      <c r="S48" s="57">
        <f>S22*[1]NatAcc!S$55/[1]NatAcc!S$23</f>
        <v>-4.0148819606216211E-2</v>
      </c>
      <c r="T48" s="57">
        <f>T22*[1]NatAcc!T$55/[1]NatAcc!T$23</f>
        <v>-5.3651483599697056E-2</v>
      </c>
      <c r="U48" s="57">
        <f>U22*[1]NatAcc!U$55/[1]NatAcc!U$23</f>
        <v>-4.875010532593492E-2</v>
      </c>
      <c r="V48" s="57">
        <f>V22*[1]NatAcc!V$55/[1]NatAcc!V$23</f>
        <v>-5.2487331989704337E-2</v>
      </c>
      <c r="W48" s="58">
        <f>W22*[1]NatAcc!W$55/[1]NatAcc!W$23</f>
        <v>-8.2680221144811494E-2</v>
      </c>
      <c r="X48" s="59">
        <f>X22*[1]NatAcc!X$55/[1]NatAcc!X$23</f>
        <v>-0.10919061041053267</v>
      </c>
      <c r="Y48" s="60">
        <f>Y22*[1]NatAcc!Y$55/[1]NatAcc!Y$23</f>
        <v>-0.1042948140350405</v>
      </c>
      <c r="Z48" s="56">
        <f>Z22*[1]NatAcc!Z$55/[1]NatAcc!Z$23</f>
        <v>-0.10027064829207956</v>
      </c>
      <c r="AA48" s="56">
        <f>AA22*[1]NatAcc!AA$55/[1]NatAcc!AA$23</f>
        <v>-9.5701586181277401E-2</v>
      </c>
      <c r="AB48" s="56">
        <f>AB22*[1]NatAcc!AB$55/[1]NatAcc!AB$23</f>
        <v>-8.9944687675647533E-2</v>
      </c>
    </row>
    <row r="49" spans="1:28" ht="13.5" x14ac:dyDescent="0.25">
      <c r="A49" s="42" t="s">
        <v>17</v>
      </c>
      <c r="B49" s="56">
        <f>B23*[1]NatAcc!B$55/[1]NatAcc!B$23</f>
        <v>5.8787200144617996E-2</v>
      </c>
      <c r="C49" s="56">
        <f>C23*[1]NatAcc!C$55/[1]NatAcc!C$23</f>
        <v>2.7450846939953012E-2</v>
      </c>
      <c r="D49" s="56">
        <f>D23*[1]NatAcc!D$55/[1]NatAcc!D$23</f>
        <v>5.5916501687397438E-2</v>
      </c>
      <c r="E49" s="56">
        <f>E23*[1]NatAcc!E$55/[1]NatAcc!E$23</f>
        <v>5.7740186049874617E-2</v>
      </c>
      <c r="F49" s="56">
        <f>F23*[1]NatAcc!F$55/[1]NatAcc!F$23</f>
        <v>6.9895950024676148E-2</v>
      </c>
      <c r="G49" s="56">
        <f>G23*[1]NatAcc!G$55/[1]NatAcc!G$23</f>
        <v>8.1713452141782064E-2</v>
      </c>
      <c r="H49" s="56">
        <f>H23*[1]NatAcc!H$55/[1]NatAcc!H$23</f>
        <v>7.0986961264149315E-2</v>
      </c>
      <c r="I49" s="56">
        <f>I23*[1]NatAcc!I$55/[1]NatAcc!I$23</f>
        <v>6.3692748522525294E-2</v>
      </c>
      <c r="J49" s="56">
        <f>J23*[1]NatAcc!J$55/[1]NatAcc!J$23</f>
        <v>4.5491198809672409E-2</v>
      </c>
      <c r="K49" s="57">
        <f>K23*[1]NatAcc!K$55/[1]NatAcc!K$23</f>
        <v>8.1210513854394761E-2</v>
      </c>
      <c r="L49" s="57">
        <f>L23*[1]NatAcc!L$55/[1]NatAcc!L$23</f>
        <v>5.6001905391953218E-2</v>
      </c>
      <c r="M49" s="57">
        <f>M23*[1]NatAcc!M$55/[1]NatAcc!M$23</f>
        <v>6.7501535958666883E-2</v>
      </c>
      <c r="N49" s="57">
        <f>N23*[1]NatAcc!N$55/[1]NatAcc!N$23</f>
        <v>6.7677505621715289E-2</v>
      </c>
      <c r="O49" s="57">
        <f>O23*[1]NatAcc!O$55/[1]NatAcc!O$23</f>
        <v>8.2846799676329921E-2</v>
      </c>
      <c r="P49" s="57">
        <f>P23*[1]NatAcc!P$55/[1]NatAcc!P$23</f>
        <v>8.9859617803023137E-2</v>
      </c>
      <c r="Q49" s="57">
        <f>Q23*[1]NatAcc!Q$55/[1]NatAcc!Q$23</f>
        <v>9.4385097696108117E-2</v>
      </c>
      <c r="R49" s="57">
        <f>R23*[1]NatAcc!R$55/[1]NatAcc!R$23</f>
        <v>9.2047110131308438E-2</v>
      </c>
      <c r="S49" s="57">
        <f>S23*[1]NatAcc!S$55/[1]NatAcc!S$23</f>
        <v>8.8824257957446404E-2</v>
      </c>
      <c r="T49" s="57">
        <f>T23*[1]NatAcc!T$55/[1]NatAcc!T$23</f>
        <v>9.0804938339896654E-2</v>
      </c>
      <c r="U49" s="57">
        <f>U23*[1]NatAcc!U$55/[1]NatAcc!U$23</f>
        <v>8.685164412455193E-2</v>
      </c>
      <c r="V49" s="57">
        <f>V23*[1]NatAcc!V$55/[1]NatAcc!V$23</f>
        <v>8.0006719450325461E-2</v>
      </c>
      <c r="W49" s="58">
        <f>W23*[1]NatAcc!W$55/[1]NatAcc!W$23</f>
        <v>7.8052111792588405E-2</v>
      </c>
      <c r="X49" s="59">
        <f>X23*[1]NatAcc!X$55/[1]NatAcc!X$23</f>
        <v>7.7130000592288431E-2</v>
      </c>
      <c r="Y49" s="60">
        <f>Y23*[1]NatAcc!Y$55/[1]NatAcc!Y$23</f>
        <v>7.7365170207307821E-2</v>
      </c>
      <c r="Z49" s="56">
        <f>Z23*[1]NatAcc!Z$55/[1]NatAcc!Z$23</f>
        <v>7.3836385304833232E-2</v>
      </c>
      <c r="AA49" s="56">
        <f>AA23*[1]NatAcc!AA$55/[1]NatAcc!AA$23</f>
        <v>7.2186395373090254E-2</v>
      </c>
      <c r="AB49" s="56">
        <f>AB23*[1]NatAcc!AB$55/[1]NatAcc!AB$23</f>
        <v>6.9993981681978623E-2</v>
      </c>
    </row>
    <row r="50" spans="1:28" ht="13.5" x14ac:dyDescent="0.25">
      <c r="A50" s="44" t="s">
        <v>15</v>
      </c>
      <c r="B50" s="56">
        <f>B24*[1]NatAcc!B$55/[1]NatAcc!B$23</f>
        <v>2.8433517331909405E-2</v>
      </c>
      <c r="C50" s="56">
        <f>C24*[1]NatAcc!C$55/[1]NatAcc!C$23</f>
        <v>1.8470695175840372E-2</v>
      </c>
      <c r="D50" s="56">
        <f>D24*[1]NatAcc!D$55/[1]NatAcc!D$23</f>
        <v>5.35374454352118E-3</v>
      </c>
      <c r="E50" s="56">
        <f>E24*[1]NatAcc!E$55/[1]NatAcc!E$23</f>
        <v>6.0712011505023701E-3</v>
      </c>
      <c r="F50" s="56">
        <f>F24*[1]NatAcc!F$55/[1]NatAcc!F$23</f>
        <v>8.7120709058786001E-3</v>
      </c>
      <c r="G50" s="56">
        <f>G24*[1]NatAcc!G$55/[1]NatAcc!G$23</f>
        <v>2.3225080479053915E-3</v>
      </c>
      <c r="H50" s="56">
        <f>H24*[1]NatAcc!H$55/[1]NatAcc!H$23</f>
        <v>7.1743196844479542E-3</v>
      </c>
      <c r="I50" s="56">
        <f>I24*[1]NatAcc!I$55/[1]NatAcc!I$23</f>
        <v>3.0311490373266816E-3</v>
      </c>
      <c r="J50" s="56">
        <f>J24*[1]NatAcc!J$55/[1]NatAcc!J$23</f>
        <v>5.6628273477285548E-3</v>
      </c>
      <c r="K50" s="57">
        <f>K24*[1]NatAcc!K$55/[1]NatAcc!K$23</f>
        <v>1.2701115180270582E-2</v>
      </c>
      <c r="L50" s="57">
        <f>L24*[1]NatAcc!L$55/[1]NatAcc!L$23</f>
        <v>8.5943776326405565E-3</v>
      </c>
      <c r="M50" s="57">
        <f>M24*[1]NatAcc!M$55/[1]NatAcc!M$23</f>
        <v>1.1659444058729153E-2</v>
      </c>
      <c r="N50" s="57">
        <f>N24*[1]NatAcc!N$55/[1]NatAcc!N$23</f>
        <v>5.2100925805152274E-3</v>
      </c>
      <c r="O50" s="57">
        <f>O24*[1]NatAcc!O$55/[1]NatAcc!O$23</f>
        <v>3.1713209851485714E-2</v>
      </c>
      <c r="P50" s="57">
        <f>P24*[1]NatAcc!P$55/[1]NatAcc!P$23</f>
        <v>2.0804625148913458E-2</v>
      </c>
      <c r="Q50" s="57">
        <f>Q24*[1]NatAcc!Q$55/[1]NatAcc!Q$23</f>
        <v>2.2125378291325257E-2</v>
      </c>
      <c r="R50" s="57">
        <f>R24*[1]NatAcc!R$55/[1]NatAcc!R$23</f>
        <v>8.6527579540514182E-3</v>
      </c>
      <c r="S50" s="57">
        <f>S24*[1]NatAcc!S$55/[1]NatAcc!S$23</f>
        <v>9.7116632312318346E-3</v>
      </c>
      <c r="T50" s="57">
        <f>T24*[1]NatAcc!T$55/[1]NatAcc!T$23</f>
        <v>8.3454673079870478E-3</v>
      </c>
      <c r="U50" s="57">
        <f>U24*[1]NatAcc!U$55/[1]NatAcc!U$23</f>
        <v>9.1704264572016383E-3</v>
      </c>
      <c r="V50" s="57">
        <f>V24*[1]NatAcc!V$55/[1]NatAcc!V$23</f>
        <v>9.3973938605403165E-3</v>
      </c>
      <c r="W50" s="58">
        <f>W24*[1]NatAcc!W$55/[1]NatAcc!W$23</f>
        <v>7.9149641123395752E-3</v>
      </c>
      <c r="X50" s="59">
        <f>X24*[1]NatAcc!X$55/[1]NatAcc!X$23</f>
        <v>8.1299716442582454E-3</v>
      </c>
      <c r="Y50" s="60">
        <f>Y24*[1]NatAcc!Y$55/[1]NatAcc!Y$23</f>
        <v>9.3651781923544987E-3</v>
      </c>
      <c r="Z50" s="56">
        <f>Z24*[1]NatAcc!Z$55/[1]NatAcc!Z$23</f>
        <v>6.8363942832977177E-3</v>
      </c>
      <c r="AA50" s="56">
        <f>AA24*[1]NatAcc!AA$55/[1]NatAcc!AA$23</f>
        <v>6.1864035097836815E-3</v>
      </c>
      <c r="AB50" s="56">
        <f>AB24*[1]NatAcc!AB$55/[1]NatAcc!AB$23</f>
        <v>4.9939765919640123E-3</v>
      </c>
    </row>
    <row r="51" spans="1:28" ht="13.5" x14ac:dyDescent="0.25">
      <c r="A51" s="44" t="s">
        <v>16</v>
      </c>
      <c r="B51" s="56">
        <f>B25*[1]NatAcc!B$55/[1]NatAcc!B$23</f>
        <v>3.0353682812708588E-2</v>
      </c>
      <c r="C51" s="56">
        <f>C25*[1]NatAcc!C$55/[1]NatAcc!C$23</f>
        <v>8.9801517641126365E-3</v>
      </c>
      <c r="D51" s="56">
        <f>D25*[1]NatAcc!D$55/[1]NatAcc!D$23</f>
        <v>5.0562757143876244E-2</v>
      </c>
      <c r="E51" s="56">
        <f>E25*[1]NatAcc!E$55/[1]NatAcc!E$23</f>
        <v>5.1668984899372238E-2</v>
      </c>
      <c r="F51" s="56">
        <f>F25*[1]NatAcc!F$55/[1]NatAcc!F$23</f>
        <v>6.1183879118797538E-2</v>
      </c>
      <c r="G51" s="56">
        <f>G25*[1]NatAcc!G$55/[1]NatAcc!G$23</f>
        <v>7.9390944093876675E-2</v>
      </c>
      <c r="H51" s="56">
        <f>H25*[1]NatAcc!H$55/[1]NatAcc!H$23</f>
        <v>6.381264157970136E-2</v>
      </c>
      <c r="I51" s="56">
        <f>I25*[1]NatAcc!I$55/[1]NatAcc!I$23</f>
        <v>6.0661599485198607E-2</v>
      </c>
      <c r="J51" s="56">
        <f>J25*[1]NatAcc!J$55/[1]NatAcc!J$23</f>
        <v>3.9828371461943853E-2</v>
      </c>
      <c r="K51" s="57">
        <f>K25*[1]NatAcc!K$55/[1]NatAcc!K$23</f>
        <v>6.8509398674124172E-2</v>
      </c>
      <c r="L51" s="57">
        <f>L25*[1]NatAcc!L$55/[1]NatAcc!L$23</f>
        <v>4.7407527759312652E-2</v>
      </c>
      <c r="M51" s="57">
        <f>M25*[1]NatAcc!M$55/[1]NatAcc!M$23</f>
        <v>5.5842091899937739E-2</v>
      </c>
      <c r="N51" s="57">
        <f>N25*[1]NatAcc!N$55/[1]NatAcc!N$23</f>
        <v>6.2467413041200057E-2</v>
      </c>
      <c r="O51" s="57">
        <f>O25*[1]NatAcc!O$55/[1]NatAcc!O$23</f>
        <v>5.1133589824844207E-2</v>
      </c>
      <c r="P51" s="57">
        <f>P25*[1]NatAcc!P$55/[1]NatAcc!P$23</f>
        <v>6.9054992654109679E-2</v>
      </c>
      <c r="Q51" s="57">
        <f>Q25*[1]NatAcc!Q$55/[1]NatAcc!Q$23</f>
        <v>7.225971940478286E-2</v>
      </c>
      <c r="R51" s="57">
        <f>R25*[1]NatAcc!R$55/[1]NatAcc!R$23</f>
        <v>8.339435217725702E-2</v>
      </c>
      <c r="S51" s="57">
        <f>S25*[1]NatAcc!S$55/[1]NatAcc!S$23</f>
        <v>7.9112594726214555E-2</v>
      </c>
      <c r="T51" s="57">
        <f>T25*[1]NatAcc!T$55/[1]NatAcc!T$23</f>
        <v>8.2459471031909606E-2</v>
      </c>
      <c r="U51" s="57">
        <f>U25*[1]NatAcc!U$55/[1]NatAcc!U$23</f>
        <v>7.7681217667350283E-2</v>
      </c>
      <c r="V51" s="57">
        <f>V25*[1]NatAcc!V$55/[1]NatAcc!V$23</f>
        <v>7.0609325589785138E-2</v>
      </c>
      <c r="W51" s="58">
        <f>W25*[1]NatAcc!W$55/[1]NatAcc!W$23</f>
        <v>7.013714768024884E-2</v>
      </c>
      <c r="X51" s="59">
        <f>X25*[1]NatAcc!X$55/[1]NatAcc!X$23</f>
        <v>6.9000028948030187E-2</v>
      </c>
      <c r="Y51" s="60">
        <f>Y25*[1]NatAcc!Y$55/[1]NatAcc!Y$23</f>
        <v>6.7999992014953325E-2</v>
      </c>
      <c r="Z51" s="56">
        <f>Z25*[1]NatAcc!Z$55/[1]NatAcc!Z$23</f>
        <v>6.6999991021535518E-2</v>
      </c>
      <c r="AA51" s="56">
        <f>AA25*[1]NatAcc!AA$55/[1]NatAcc!AA$23</f>
        <v>6.5999991863306573E-2</v>
      </c>
      <c r="AB51" s="56">
        <f>AB25*[1]NatAcc!AB$55/[1]NatAcc!AB$23</f>
        <v>6.5000005090014606E-2</v>
      </c>
    </row>
    <row r="52" spans="1:28" ht="13.5" x14ac:dyDescent="0.25">
      <c r="A52" s="34" t="s">
        <v>18</v>
      </c>
      <c r="B52" s="56">
        <f>B26*[1]NatAcc!B$55/[1]NatAcc!B$23</f>
        <v>0.24504015557335473</v>
      </c>
      <c r="C52" s="56">
        <f>C26*[1]NatAcc!C$55/[1]NatAcc!C$23</f>
        <v>0.18481399041595981</v>
      </c>
      <c r="D52" s="56">
        <f>D26*[1]NatAcc!D$55/[1]NatAcc!D$23</f>
        <v>0.14860791282467284</v>
      </c>
      <c r="E52" s="56">
        <f>E26*[1]NatAcc!E$55/[1]NatAcc!E$23</f>
        <v>6.0384581177078935E-2</v>
      </c>
      <c r="F52" s="56">
        <f>F26*[1]NatAcc!F$55/[1]NatAcc!F$23</f>
        <v>9.7135038374830285E-2</v>
      </c>
      <c r="G52" s="56">
        <f>G26*[1]NatAcc!G$55/[1]NatAcc!G$23</f>
        <v>5.0451076930975947E-2</v>
      </c>
      <c r="H52" s="56">
        <f>H26*[1]NatAcc!H$55/[1]NatAcc!H$23</f>
        <v>7.7016916064316668E-2</v>
      </c>
      <c r="I52" s="56">
        <f>I26*[1]NatAcc!I$55/[1]NatAcc!I$23</f>
        <v>7.6452940507222178E-2</v>
      </c>
      <c r="J52" s="56">
        <f>J26*[1]NatAcc!J$55/[1]NatAcc!J$23</f>
        <v>9.5257108295925902E-2</v>
      </c>
      <c r="K52" s="57">
        <f>K26*[1]NatAcc!K$55/[1]NatAcc!K$23</f>
        <v>0.10665621642911101</v>
      </c>
      <c r="L52" s="57">
        <f>L26*[1]NatAcc!L$55/[1]NatAcc!L$23</f>
        <v>0.12505122166185298</v>
      </c>
      <c r="M52" s="57">
        <f>M26*[1]NatAcc!M$55/[1]NatAcc!M$23</f>
        <v>0.20970495902093861</v>
      </c>
      <c r="N52" s="57">
        <f>N26*[1]NatAcc!N$55/[1]NatAcc!N$23</f>
        <v>0.23982841424819398</v>
      </c>
      <c r="O52" s="57">
        <f>O26*[1]NatAcc!O$55/[1]NatAcc!O$23</f>
        <v>0.22910005485811472</v>
      </c>
      <c r="P52" s="57">
        <f>P26*[1]NatAcc!P$55/[1]NatAcc!P$23</f>
        <v>0.16398659314154354</v>
      </c>
      <c r="Q52" s="57">
        <f>Q26*[1]NatAcc!Q$55/[1]NatAcc!Q$23</f>
        <v>0.11680504046769608</v>
      </c>
      <c r="R52" s="57">
        <f>R26*[1]NatAcc!R$55/[1]NatAcc!R$23</f>
        <v>0.17265895645250287</v>
      </c>
      <c r="S52" s="57">
        <f>S26*[1]NatAcc!S$55/[1]NatAcc!S$23</f>
        <v>0.11653838406932941</v>
      </c>
      <c r="T52" s="57">
        <f>T26*[1]NatAcc!T$55/[1]NatAcc!T$23</f>
        <v>5.2806915076834215E-2</v>
      </c>
      <c r="U52" s="57">
        <f>U26*[1]NatAcc!U$55/[1]NatAcc!U$23</f>
        <v>0.10146999744786973</v>
      </c>
      <c r="V52" s="57">
        <f>V26*[1]NatAcc!V$55/[1]NatAcc!V$23</f>
        <v>0.13415915285890517</v>
      </c>
      <c r="W52" s="58">
        <f>W26*[1]NatAcc!W$55/[1]NatAcc!W$23</f>
        <v>0.12256549286853483</v>
      </c>
      <c r="X52" s="59">
        <f>X26*[1]NatAcc!X$55/[1]NatAcc!X$23</f>
        <v>0.12377804527013445</v>
      </c>
      <c r="Y52" s="60">
        <f>Y26*[1]NatAcc!Y$55/[1]NatAcc!Y$23</f>
        <v>0.11515571962361938</v>
      </c>
      <c r="Z52" s="56">
        <f>Z26*[1]NatAcc!Z$55/[1]NatAcc!Z$23</f>
        <v>0.10950594700217503</v>
      </c>
      <c r="AA52" s="56">
        <f>AA26*[1]NatAcc!AA$55/[1]NatAcc!AA$23</f>
        <v>0.10064599264283536</v>
      </c>
      <c r="AB52" s="56">
        <f>AB26*[1]NatAcc!AB$55/[1]NatAcc!AB$23</f>
        <v>8.9014146571945285E-2</v>
      </c>
    </row>
    <row r="53" spans="1:28" ht="13.5" x14ac:dyDescent="0.25">
      <c r="A53" s="43" t="s">
        <v>15</v>
      </c>
      <c r="B53" s="56">
        <f>B27*[1]NatAcc!B$55/[1]NatAcc!B$23</f>
        <v>4.3346922974235751E-2</v>
      </c>
      <c r="C53" s="56">
        <f>C27*[1]NatAcc!C$55/[1]NatAcc!C$23</f>
        <v>2.3202587049509723E-2</v>
      </c>
      <c r="D53" s="56">
        <f>D27*[1]NatAcc!D$55/[1]NatAcc!D$23</f>
        <v>1.9393085287967678E-2</v>
      </c>
      <c r="E53" s="56">
        <f>E27*[1]NatAcc!E$55/[1]NatAcc!E$23</f>
        <v>1.3722577942916318E-2</v>
      </c>
      <c r="F53" s="56">
        <f>F27*[1]NatAcc!F$55/[1]NatAcc!F$23</f>
        <v>1.210406572579035E-2</v>
      </c>
      <c r="G53" s="56">
        <f>G27*[1]NatAcc!G$55/[1]NatAcc!G$23</f>
        <v>-7.8507314295393532E-4</v>
      </c>
      <c r="H53" s="56">
        <f>H27*[1]NatAcc!H$55/[1]NatAcc!H$23</f>
        <v>1.7268059500229711E-2</v>
      </c>
      <c r="I53" s="56">
        <f>I27*[1]NatAcc!I$55/[1]NatAcc!I$23</f>
        <v>1.8128036961099377E-2</v>
      </c>
      <c r="J53" s="56">
        <f>J27*[1]NatAcc!J$55/[1]NatAcc!J$23</f>
        <v>1.13507114536329E-2</v>
      </c>
      <c r="K53" s="57">
        <f>K27*[1]NatAcc!K$55/[1]NatAcc!K$23</f>
        <v>2.8875039119509159E-3</v>
      </c>
      <c r="L53" s="57">
        <f>L27*[1]NatAcc!L$55/[1]NatAcc!L$23</f>
        <v>-2.9635784940139852E-3</v>
      </c>
      <c r="M53" s="57">
        <f>M27*[1]NatAcc!M$55/[1]NatAcc!M$23</f>
        <v>-4.4705271694795764E-3</v>
      </c>
      <c r="N53" s="57">
        <f>N27*[1]NatAcc!N$55/[1]NatAcc!N$23</f>
        <v>2.0348852154087778E-3</v>
      </c>
      <c r="O53" s="57">
        <f>O27*[1]NatAcc!O$55/[1]NatAcc!O$23</f>
        <v>5.3191311325182247E-2</v>
      </c>
      <c r="P53" s="57">
        <f>P27*[1]NatAcc!P$55/[1]NatAcc!P$23</f>
        <v>3.6352367336092525E-2</v>
      </c>
      <c r="Q53" s="57">
        <f>Q27*[1]NatAcc!Q$55/[1]NatAcc!Q$23</f>
        <v>5.5566920935922512E-2</v>
      </c>
      <c r="R53" s="57">
        <f>R27*[1]NatAcc!R$55/[1]NatAcc!R$23</f>
        <v>2.2508255078233029E-2</v>
      </c>
      <c r="S53" s="57">
        <f>S27*[1]NatAcc!S$55/[1]NatAcc!S$23</f>
        <v>2.2723651264240308E-2</v>
      </c>
      <c r="T53" s="57">
        <f>T27*[1]NatAcc!T$55/[1]NatAcc!T$23</f>
        <v>4.9007161400280285E-3</v>
      </c>
      <c r="U53" s="57">
        <f>U27*[1]NatAcc!U$55/[1]NatAcc!U$23</f>
        <v>1.6923495060383997E-2</v>
      </c>
      <c r="V53" s="57">
        <f>V27*[1]NatAcc!V$55/[1]NatAcc!V$23</f>
        <v>2.1295995212479199E-2</v>
      </c>
      <c r="W53" s="58">
        <f>W27*[1]NatAcc!W$55/[1]NatAcc!W$23</f>
        <v>2.198523862838787E-2</v>
      </c>
      <c r="X53" s="59">
        <f>X27*[1]NatAcc!X$55/[1]NatAcc!X$23</f>
        <v>2.0231634354072155E-2</v>
      </c>
      <c r="Y53" s="60">
        <f>Y27*[1]NatAcc!Y$55/[1]NatAcc!Y$23</f>
        <v>2.250107286742015E-2</v>
      </c>
      <c r="Z53" s="56">
        <f>Z27*[1]NatAcc!Z$55/[1]NatAcc!Z$23</f>
        <v>2.0509182849893153E-2</v>
      </c>
      <c r="AA53" s="56">
        <f>AA27*[1]NatAcc!AA$55/[1]NatAcc!AA$23</f>
        <v>2.2963090993942819E-2</v>
      </c>
      <c r="AB53" s="56">
        <f>AB27*[1]NatAcc!AB$55/[1]NatAcc!AB$23</f>
        <v>1.97838303450882E-2</v>
      </c>
    </row>
    <row r="54" spans="1:28" ht="13.5" x14ac:dyDescent="0.25">
      <c r="A54" s="43" t="s">
        <v>16</v>
      </c>
      <c r="B54" s="56">
        <f>B28*[1]NatAcc!B$55/[1]NatAcc!B$23</f>
        <v>0.16089552152360617</v>
      </c>
      <c r="C54" s="56">
        <f>C28*[1]NatAcc!C$55/[1]NatAcc!C$23</f>
        <v>0.15139704366673626</v>
      </c>
      <c r="D54" s="56">
        <f>D28*[1]NatAcc!D$55/[1]NatAcc!D$23</f>
        <v>0.10535079600760543</v>
      </c>
      <c r="E54" s="56">
        <f>E28*[1]NatAcc!E$55/[1]NatAcc!E$23</f>
        <v>2.8004841707732944E-2</v>
      </c>
      <c r="F54" s="56">
        <f>F28*[1]NatAcc!F$55/[1]NatAcc!F$23</f>
        <v>7.5604797570548332E-2</v>
      </c>
      <c r="G54" s="56">
        <f>G28*[1]NatAcc!G$55/[1]NatAcc!G$23</f>
        <v>6.2129039932415725E-2</v>
      </c>
      <c r="H54" s="56">
        <f>H28*[1]NatAcc!H$55/[1]NatAcc!H$23</f>
        <v>6.5680869809669473E-2</v>
      </c>
      <c r="I54" s="56">
        <f>I28*[1]NatAcc!I$55/[1]NatAcc!I$23</f>
        <v>5.0879459794242694E-2</v>
      </c>
      <c r="J54" s="56">
        <f>J28*[1]NatAcc!J$55/[1]NatAcc!J$23</f>
        <v>8.7865364634067827E-2</v>
      </c>
      <c r="K54" s="57">
        <f>K28*[1]NatAcc!K$55/[1]NatAcc!K$23</f>
        <v>0.10761221434590554</v>
      </c>
      <c r="L54" s="57">
        <f>L28*[1]NatAcc!L$55/[1]NatAcc!L$23</f>
        <v>0.10622469933409046</v>
      </c>
      <c r="M54" s="57">
        <f>M28*[1]NatAcc!M$55/[1]NatAcc!M$23</f>
        <v>0.18947807816767367</v>
      </c>
      <c r="N54" s="57">
        <f>N28*[1]NatAcc!N$55/[1]NatAcc!N$23</f>
        <v>0.18932000730727469</v>
      </c>
      <c r="O54" s="57">
        <f>O28*[1]NatAcc!O$55/[1]NatAcc!O$23</f>
        <v>0.14020306010812594</v>
      </c>
      <c r="P54" s="57">
        <f>P28*[1]NatAcc!P$55/[1]NatAcc!P$23</f>
        <v>0.107201111819911</v>
      </c>
      <c r="Q54" s="57">
        <f>Q28*[1]NatAcc!Q$55/[1]NatAcc!Q$23</f>
        <v>7.9651589698107567E-2</v>
      </c>
      <c r="R54" s="57">
        <f>R28*[1]NatAcc!R$55/[1]NatAcc!R$23</f>
        <v>9.5276005013948548E-2</v>
      </c>
      <c r="S54" s="57">
        <f>S28*[1]NatAcc!S$55/[1]NatAcc!S$23</f>
        <v>9.7386403623072978E-2</v>
      </c>
      <c r="T54" s="57">
        <f>T28*[1]NatAcc!T$55/[1]NatAcc!T$23</f>
        <v>5.9244138932067009E-2</v>
      </c>
      <c r="U54" s="57">
        <f>U28*[1]NatAcc!U$55/[1]NatAcc!U$23</f>
        <v>7.856815964425061E-2</v>
      </c>
      <c r="V54" s="57">
        <f>V28*[1]NatAcc!V$55/[1]NatAcc!V$23</f>
        <v>0.12914244526187146</v>
      </c>
      <c r="W54" s="58">
        <f>W28*[1]NatAcc!W$55/[1]NatAcc!W$23</f>
        <v>0.10102538403205356</v>
      </c>
      <c r="X54" s="59">
        <f>X28*[1]NatAcc!X$55/[1]NatAcc!X$23</f>
        <v>7.4473045892010634E-2</v>
      </c>
      <c r="Y54" s="60">
        <f>Y28*[1]NatAcc!Y$55/[1]NatAcc!Y$23</f>
        <v>8.2234939641303323E-2</v>
      </c>
      <c r="Z54" s="56">
        <f>Z28*[1]NatAcc!Z$55/[1]NatAcc!Z$23</f>
        <v>7.8472053116413629E-2</v>
      </c>
      <c r="AA54" s="56">
        <f>AA28*[1]NatAcc!AA$55/[1]NatAcc!AA$23</f>
        <v>6.3933103965258156E-2</v>
      </c>
      <c r="AB54" s="56">
        <f>AB28*[1]NatAcc!AB$55/[1]NatAcc!AB$23</f>
        <v>5.1938662673380549E-2</v>
      </c>
    </row>
    <row r="55" spans="1:28" ht="13.5" x14ac:dyDescent="0.25">
      <c r="A55" s="43" t="s">
        <v>19</v>
      </c>
      <c r="B55" s="56">
        <f>B29*[1]NatAcc!B$55/[1]NatAcc!B$23</f>
        <v>4.0797711075512791E-2</v>
      </c>
      <c r="C55" s="56">
        <f>C29*[1]NatAcc!C$55/[1]NatAcc!C$23</f>
        <v>1.0214359699713849E-2</v>
      </c>
      <c r="D55" s="56">
        <f>D29*[1]NatAcc!D$55/[1]NatAcc!D$23</f>
        <v>2.3864031529099723E-2</v>
      </c>
      <c r="E55" s="56">
        <f>E29*[1]NatAcc!E$55/[1]NatAcc!E$23</f>
        <v>1.8657161526429669E-2</v>
      </c>
      <c r="F55" s="56">
        <f>F29*[1]NatAcc!F$55/[1]NatAcc!F$23</f>
        <v>9.4261750784915919E-3</v>
      </c>
      <c r="G55" s="56">
        <f>G29*[1]NatAcc!G$55/[1]NatAcc!G$23</f>
        <v>-1.0892889858485846E-2</v>
      </c>
      <c r="H55" s="56">
        <f>H29*[1]NatAcc!H$55/[1]NatAcc!H$23</f>
        <v>-5.9320132455825151E-3</v>
      </c>
      <c r="I55" s="56">
        <f>I29*[1]NatAcc!I$55/[1]NatAcc!I$23</f>
        <v>7.4454437518800968E-3</v>
      </c>
      <c r="J55" s="56">
        <f>J29*[1]NatAcc!J$55/[1]NatAcc!J$23</f>
        <v>-3.9589677917748331E-3</v>
      </c>
      <c r="K55" s="57">
        <f>K29*[1]NatAcc!K$55/[1]NatAcc!K$23</f>
        <v>-3.8435018287454516E-3</v>
      </c>
      <c r="L55" s="57">
        <f>L29*[1]NatAcc!L$55/[1]NatAcc!L$23</f>
        <v>2.1790100821776501E-2</v>
      </c>
      <c r="M55" s="57">
        <f>M29*[1]NatAcc!M$55/[1]NatAcc!M$23</f>
        <v>2.4697408022744494E-2</v>
      </c>
      <c r="N55" s="57">
        <f>N29*[1]NatAcc!N$55/[1]NatAcc!N$23</f>
        <v>4.8473521725510546E-2</v>
      </c>
      <c r="O55" s="57">
        <f>O29*[1]NatAcc!O$55/[1]NatAcc!O$23</f>
        <v>3.5705683424806553E-2</v>
      </c>
      <c r="P55" s="57">
        <f>P29*[1]NatAcc!P$55/[1]NatAcc!P$23</f>
        <v>2.0433113985540003E-2</v>
      </c>
      <c r="Q55" s="57">
        <f>Q29*[1]NatAcc!Q$55/[1]NatAcc!Q$23</f>
        <v>-1.8413470166334007E-2</v>
      </c>
      <c r="R55" s="57">
        <f>R29*[1]NatAcc!R$55/[1]NatAcc!R$23</f>
        <v>5.4874696360321273E-2</v>
      </c>
      <c r="S55" s="57">
        <f>S29*[1]NatAcc!S$55/[1]NatAcc!S$23</f>
        <v>-3.5716708179838624E-3</v>
      </c>
      <c r="T55" s="57">
        <f>T29*[1]NatAcc!T$55/[1]NatAcc!T$23</f>
        <v>-1.133793999526083E-2</v>
      </c>
      <c r="U55" s="57">
        <f>U29*[1]NatAcc!U$55/[1]NatAcc!U$23</f>
        <v>5.9783427432351377E-3</v>
      </c>
      <c r="V55" s="57">
        <f>V29*[1]NatAcc!V$55/[1]NatAcc!V$23</f>
        <v>-1.6279287615445486E-2</v>
      </c>
      <c r="W55" s="58">
        <f>W29*[1]NatAcc!W$55/[1]NatAcc!W$23</f>
        <v>-4.4512979190662567E-4</v>
      </c>
      <c r="X55" s="59">
        <f>X29*[1]NatAcc!X$55/[1]NatAcc!X$23</f>
        <v>2.907336502405166E-2</v>
      </c>
      <c r="Y55" s="60">
        <f>Y29*[1]NatAcc!Y$55/[1]NatAcc!Y$23</f>
        <v>1.0419707114895923E-2</v>
      </c>
      <c r="Z55" s="56">
        <f>Z29*[1]NatAcc!Z$55/[1]NatAcc!Z$23</f>
        <v>1.0524711035868236E-2</v>
      </c>
      <c r="AA55" s="56">
        <f>AA29*[1]NatAcc!AA$55/[1]NatAcc!AA$23</f>
        <v>1.3749797683634371E-2</v>
      </c>
      <c r="AB55" s="56">
        <f>AB29*[1]NatAcc!AB$55/[1]NatAcc!AB$23</f>
        <v>1.7291653553476529E-2</v>
      </c>
    </row>
    <row r="56" spans="1:28" ht="13.5" x14ac:dyDescent="0.25">
      <c r="A56" s="34" t="s">
        <v>20</v>
      </c>
      <c r="B56" s="56">
        <f>B30*[1]NatAcc!B$55/[1]NatAcc!B$23</f>
        <v>-5.7486276420593604E-2</v>
      </c>
      <c r="C56" s="56">
        <f>C30*[1]NatAcc!C$55/[1]NatAcc!C$23</f>
        <v>1.0442795859132328E-3</v>
      </c>
      <c r="D56" s="56">
        <f>D30*[1]NatAcc!D$55/[1]NatAcc!D$23</f>
        <v>-2.2781891674558213E-3</v>
      </c>
      <c r="E56" s="56">
        <f>E30*[1]NatAcc!E$55/[1]NatAcc!E$23</f>
        <v>1.9904668612149328E-2</v>
      </c>
      <c r="F56" s="56">
        <f>F30*[1]NatAcc!F$55/[1]NatAcc!F$23</f>
        <v>-2.8564166904520003E-3</v>
      </c>
      <c r="G56" s="56">
        <f>G30*[1]NatAcc!G$55/[1]NatAcc!G$23</f>
        <v>7.3600607151931433E-3</v>
      </c>
      <c r="H56" s="56">
        <f>H30*[1]NatAcc!H$55/[1]NatAcc!H$23</f>
        <v>-1.5497772824846448E-2</v>
      </c>
      <c r="I56" s="56">
        <f>I30*[1]NatAcc!I$55/[1]NatAcc!I$23</f>
        <v>-1.1859738466433515E-2</v>
      </c>
      <c r="J56" s="56">
        <f>J30*[1]NatAcc!J$55/[1]NatAcc!J$23</f>
        <v>1.5034054905474039E-3</v>
      </c>
      <c r="K56" s="57">
        <f>K30*[1]NatAcc!K$55/[1]NatAcc!K$23</f>
        <v>-3.7147347624017189E-2</v>
      </c>
      <c r="L56" s="57">
        <f>L30*[1]NatAcc!L$55/[1]NatAcc!L$23</f>
        <v>-1.4349959023646665E-2</v>
      </c>
      <c r="M56" s="57">
        <f>M30*[1]NatAcc!M$55/[1]NatAcc!M$23</f>
        <v>-5.8258570202843342E-2</v>
      </c>
      <c r="N56" s="57">
        <f>N30*[1]NatAcc!N$55/[1]NatAcc!N$23</f>
        <v>-4.2300053535767962E-2</v>
      </c>
      <c r="O56" s="57">
        <f>O30*[1]NatAcc!O$55/[1]NatAcc!O$23</f>
        <v>-9.2975411981443719E-3</v>
      </c>
      <c r="P56" s="57">
        <f>P30*[1]NatAcc!P$55/[1]NatAcc!P$23</f>
        <v>-5.8540871568572128E-2</v>
      </c>
      <c r="Q56" s="57">
        <f>Q30*[1]NatAcc!Q$55/[1]NatAcc!Q$23</f>
        <v>-1.3189303175605542E-2</v>
      </c>
      <c r="R56" s="57">
        <f>R30*[1]NatAcc!R$55/[1]NatAcc!R$23</f>
        <v>-3.8400510279669321E-2</v>
      </c>
      <c r="S56" s="57">
        <f>S30*[1]NatAcc!S$55/[1]NatAcc!S$23</f>
        <v>-3.4580841135250567E-3</v>
      </c>
      <c r="T56" s="57">
        <f>T30*[1]NatAcc!T$55/[1]NatAcc!T$23</f>
        <v>3.0730154304094794E-3</v>
      </c>
      <c r="U56" s="57">
        <f>U30*[1]NatAcc!U$55/[1]NatAcc!U$23</f>
        <v>7.5289564638716319E-3</v>
      </c>
      <c r="V56" s="57">
        <f>V30*[1]NatAcc!V$55/[1]NatAcc!V$23</f>
        <v>1.2749011899014399E-2</v>
      </c>
      <c r="W56" s="58">
        <f>W30*[1]NatAcc!W$55/[1]NatAcc!W$23</f>
        <v>-1.6393295617560987E-2</v>
      </c>
      <c r="X56" s="59">
        <f>X30*[1]NatAcc!X$55/[1]NatAcc!X$23</f>
        <v>-2.2042389618841876E-2</v>
      </c>
      <c r="Y56" s="60">
        <f>Y30*[1]NatAcc!Y$55/[1]NatAcc!Y$23</f>
        <v>-1.9021233890322373E-2</v>
      </c>
      <c r="Z56" s="56">
        <f>Z30*[1]NatAcc!Z$55/[1]NatAcc!Z$23</f>
        <v>-1.9346606147258395E-2</v>
      </c>
      <c r="AA56" s="56">
        <f>AA30*[1]NatAcc!AA$55/[1]NatAcc!AA$23</f>
        <v>-1.9584291299664394E-2</v>
      </c>
      <c r="AB56" s="56">
        <f>AB30*[1]NatAcc!AB$55/[1]NatAcc!AB$23</f>
        <v>-1.9731374383270304E-2</v>
      </c>
    </row>
    <row r="57" spans="1:28" ht="13.5" x14ac:dyDescent="0.25">
      <c r="A57" s="61" t="s">
        <v>21</v>
      </c>
      <c r="B57" s="62">
        <f>B31*[1]NatAcc!B$55/[1]NatAcc!B$23</f>
        <v>0</v>
      </c>
      <c r="C57" s="62">
        <f>C31*[1]NatAcc!C$55/[1]NatAcc!C$23</f>
        <v>-1.8550131846830392E-17</v>
      </c>
      <c r="D57" s="62">
        <f>D31*[1]NatAcc!D$55/[1]NatAcc!D$23</f>
        <v>0</v>
      </c>
      <c r="E57" s="62">
        <f>E31*[1]NatAcc!E$55/[1]NatAcc!E$23</f>
        <v>0</v>
      </c>
      <c r="F57" s="62">
        <f>F31*[1]NatAcc!F$55/[1]NatAcc!F$23</f>
        <v>0</v>
      </c>
      <c r="G57" s="62">
        <f>G31*[1]NatAcc!G$55/[1]NatAcc!G$23</f>
        <v>0</v>
      </c>
      <c r="H57" s="62">
        <f>H31*[1]NatAcc!H$55/[1]NatAcc!H$23</f>
        <v>0</v>
      </c>
      <c r="I57" s="62">
        <f>I31*[1]NatAcc!I$55/[1]NatAcc!I$23</f>
        <v>0</v>
      </c>
      <c r="J57" s="62">
        <f>J31*[1]NatAcc!J$55/[1]NatAcc!J$23</f>
        <v>0</v>
      </c>
      <c r="K57" s="62">
        <f>K31*[1]NatAcc!K$55/[1]NatAcc!K$23</f>
        <v>0</v>
      </c>
      <c r="L57" s="62">
        <f>L31*[1]NatAcc!L$55/[1]NatAcc!L$23</f>
        <v>0</v>
      </c>
      <c r="M57" s="62">
        <f>M31*[1]NatAcc!M$55/[1]NatAcc!M$23</f>
        <v>0</v>
      </c>
      <c r="N57" s="62">
        <f>N31*[1]NatAcc!N$55/[1]NatAcc!N$23</f>
        <v>0</v>
      </c>
      <c r="O57" s="62">
        <f>O31*[1]NatAcc!O$55/[1]NatAcc!O$23</f>
        <v>0</v>
      </c>
      <c r="P57" s="62">
        <f>P31*[1]NatAcc!P$55/[1]NatAcc!P$23</f>
        <v>0</v>
      </c>
      <c r="Q57" s="62">
        <f>Q31*[1]NatAcc!Q$55/[1]NatAcc!Q$23</f>
        <v>9.5375417100469263E-4</v>
      </c>
      <c r="R57" s="62">
        <f>R31*[1]NatAcc!R$55/[1]NatAcc!R$23</f>
        <v>6.6021443796725355E-3</v>
      </c>
      <c r="S57" s="62">
        <f>S31*[1]NatAcc!S$55/[1]NatAcc!S$23</f>
        <v>-4.0765006155787601E-3</v>
      </c>
      <c r="T57" s="62">
        <f>T31*[1]NatAcc!T$55/[1]NatAcc!T$23</f>
        <v>-2.2118276384197467E-3</v>
      </c>
      <c r="U57" s="62">
        <f>U31*[1]NatAcc!U$55/[1]NatAcc!U$23</f>
        <v>1.8231825387170966E-3</v>
      </c>
      <c r="V57" s="62">
        <f>V31*[1]NatAcc!V$55/[1]NatAcc!V$23</f>
        <v>2.684152953626575E-2</v>
      </c>
      <c r="W57" s="63">
        <f>W31*[1]NatAcc!W$55/[1]NatAcc!W$23</f>
        <v>-2.1818314956422908E-2</v>
      </c>
      <c r="X57" s="64">
        <f>X31*[1]NatAcc!X$55/[1]NatAcc!X$23</f>
        <v>1.5993386808360332E-8</v>
      </c>
      <c r="Y57" s="65">
        <f>Y31*[1]NatAcc!Y$55/[1]NatAcc!Y$23</f>
        <v>-1.5280027547527049E-7</v>
      </c>
      <c r="Z57" s="62">
        <f>Z31*[1]NatAcc!Z$55/[1]NatAcc!Z$23</f>
        <v>1.2989149143683944E-7</v>
      </c>
      <c r="AA57" s="62">
        <f>AA31*[1]NatAcc!AA$55/[1]NatAcc!AA$23</f>
        <v>-2.306794532486214E-8</v>
      </c>
      <c r="AB57" s="62">
        <f>AB31*[1]NatAcc!AB$55/[1]NatAcc!AB$23</f>
        <v>-1.4405701707247845E-7</v>
      </c>
    </row>
    <row r="60" spans="1:28" x14ac:dyDescent="0.2">
      <c r="M60" s="66"/>
    </row>
  </sheetData>
  <pageMargins left="0.51181102362204722" right="0.51181102362204722" top="0.78740157480314965" bottom="0.43307086614173229" header="0.47244094488188981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BOP</vt:lpstr>
      <vt:lpstr>BOP!Print_Area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2018-02-13T11:10:02Z</dcterms:created>
  <dcterms:modified xsi:type="dcterms:W3CDTF">2018-02-13T11:10:03Z</dcterms:modified>
</cp:coreProperties>
</file>