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900" windowWidth="14790" windowHeight="10785" tabRatio="346" activeTab="0"/>
  </bookViews>
  <sheets>
    <sheet name="N_F" sheetId="1" r:id="rId1"/>
    <sheet name="Sheet1" sheetId="2" r:id="rId2"/>
  </sheets>
  <definedNames>
    <definedName name="_xlnm.Print_Area" localSheetId="0">'N_F'!$A$1:$Q$68</definedName>
    <definedName name="_xlnm.Print_Titles" localSheetId="0">'N_F'!$6:$6</definedName>
  </definedNames>
  <calcPr fullCalcOnLoad="1"/>
</workbook>
</file>

<file path=xl/sharedStrings.xml><?xml version="1.0" encoding="utf-8"?>
<sst xmlns="http://schemas.openxmlformats.org/spreadsheetml/2006/main" count="311" uniqueCount="164">
  <si>
    <t>USD</t>
  </si>
  <si>
    <t>EUR</t>
  </si>
  <si>
    <t>SDR</t>
  </si>
  <si>
    <t>JPY</t>
  </si>
  <si>
    <t>KWD</t>
  </si>
  <si>
    <t>GEL</t>
  </si>
  <si>
    <t xml:space="preserve">ათვისებული თანხა </t>
  </si>
  <si>
    <t xml:space="preserve">ძირითადი ვალის გადახდილი ნაწილი </t>
  </si>
  <si>
    <t xml:space="preserve">დარიცხული პროცენტის გადახდილი ნაწილი </t>
  </si>
  <si>
    <t xml:space="preserve">დარიცხული პროცენტის გადაუხდელობით წარმოქმნილი დავალიანება </t>
  </si>
  <si>
    <t xml:space="preserve">ვალის ნაშთი ლარში </t>
  </si>
  <si>
    <t>ურბანული მომსახურების გაუმჯობესების პროგრამა II</t>
  </si>
  <si>
    <t>SL_ADB-2807</t>
  </si>
  <si>
    <t>აჭარის მყარი ნარჩენების პროექტი</t>
  </si>
  <si>
    <t>SL-EBRD-ADJARA</t>
  </si>
  <si>
    <t>SL_BORJ(RESCH)</t>
  </si>
  <si>
    <t>ენგურის ჰიდროელექტროსადგურის რეაბილიტაცია III</t>
  </si>
  <si>
    <t>SL_EnTrans_EBRD</t>
  </si>
  <si>
    <t>SL_KUTAI(RESCH)</t>
  </si>
  <si>
    <t>SL_POTI_(RESCH)</t>
  </si>
  <si>
    <t xml:space="preserve">რუსთავის მყარი ნარჩენების პროექტი
</t>
  </si>
  <si>
    <t>SL_EIB-ENGURI</t>
  </si>
  <si>
    <t>SL_EIB_WATER</t>
  </si>
  <si>
    <t>SL_EnTrans_EIB</t>
  </si>
  <si>
    <t>SL-FRANCE-NAVIG</t>
  </si>
  <si>
    <t>SL-XRAMI-JICA</t>
  </si>
  <si>
    <t>მიკროსაფინანსო ბანკის კრედიტი</t>
  </si>
  <si>
    <t>SL-PCB-KFW</t>
  </si>
  <si>
    <t>SL_ALAVERDI_KFW</t>
  </si>
  <si>
    <t>SL_BAT_1_KFW</t>
  </si>
  <si>
    <t>SL_KFW_25</t>
  </si>
  <si>
    <t>SL_KFW_BATUMI3</t>
  </si>
  <si>
    <t>SL_KFW_BATUM_ST</t>
  </si>
  <si>
    <t>SL_KFW_GW&amp;P</t>
  </si>
  <si>
    <t>SL_KFW_KHELVACH</t>
  </si>
  <si>
    <t>SL_KfW_Suply</t>
  </si>
  <si>
    <t>ბათუმის მერია</t>
  </si>
  <si>
    <t>თბილისის მერია</t>
  </si>
  <si>
    <t>შეთანხმებული თანხა (ხელშეკრულებით)</t>
  </si>
  <si>
    <t>KfW</t>
  </si>
  <si>
    <t>ADB</t>
  </si>
  <si>
    <t>EBRD</t>
  </si>
  <si>
    <t>EIB</t>
  </si>
  <si>
    <t>KFW</t>
  </si>
  <si>
    <t>NATIXI</t>
  </si>
  <si>
    <t>JICA</t>
  </si>
  <si>
    <t>დონორი</t>
  </si>
  <si>
    <t>ბათუმში კომუნალური ინფრასტრუქტურის რეაბილიტაცია, III ფაზა - სანიაღვრე სისტემა</t>
  </si>
  <si>
    <t>ვარდნილის და ენგურის ჰიდროელექტროსადგურის რეაბილიტაცია</t>
  </si>
  <si>
    <t>ენგურის ჰიდროელექტროსადგურის რეაბილიტაციის პროექტთან დაკავშირებით წარმოქმნილი დავალიანების მოსახურების შესახებ</t>
  </si>
  <si>
    <t>ენერგეტიკის რეაბილიტაციის პროექტი (KHRAMI)</t>
  </si>
  <si>
    <t>წყლის ინფრასტრუქტურის განახლების პროექტი</t>
  </si>
  <si>
    <t>ურბანული მომსახურების გაუმჯობესების პროგრამა III</t>
  </si>
  <si>
    <t>ჯვარი-ხორგა ელექტროგადამცემი ხაზის პროექტი</t>
  </si>
  <si>
    <t>SL_EBRD_GSE</t>
  </si>
  <si>
    <t>SL-KFW_JVARI-HO</t>
  </si>
  <si>
    <t>SL-KFW-KUTAISI</t>
  </si>
  <si>
    <t>ქუთაისის მყარი ნარჩენების ინტეგრირებული მართვა</t>
  </si>
  <si>
    <t>SL_ADB_GSE</t>
  </si>
  <si>
    <t>ელექტროგადამცემი ქსელის გაძლიერების პროექტი</t>
  </si>
  <si>
    <t>IBRD</t>
  </si>
  <si>
    <t>SL_IBRD-GSE</t>
  </si>
  <si>
    <t>SL_KFW_BAT2</t>
  </si>
  <si>
    <t>ბათუმში კომუნალური ინფრასტრუქტურის რეაბილიტაცია - ფაზა III (წყალი)</t>
  </si>
  <si>
    <t xml:space="preserve">სესხის ძირითადი თანხის რესტრუქტურირებული ნაწილი </t>
  </si>
  <si>
    <t>ურბანული მომსახურების გაუმჯობესების პროგრამა IV</t>
  </si>
  <si>
    <t>SL_ADB-3238</t>
  </si>
  <si>
    <t>SL-EBRD-KARTLI</t>
  </si>
  <si>
    <t>ურბანული მომსახურების გაუმჯობესების  პროგრამა V</t>
  </si>
  <si>
    <t>SL-ADB-3292(SF)</t>
  </si>
  <si>
    <t>ურბანული მომსახურების გაუმჯობესების პროგრამა V</t>
  </si>
  <si>
    <t>SL-ADB-3291</t>
  </si>
  <si>
    <t>SL-EIB-KUTAISI</t>
  </si>
  <si>
    <t>SL-BATUMI4</t>
  </si>
  <si>
    <t xml:space="preserve">ბათუმში კომუნალური ინფრასტრუქტურის რეაბილიტაცია, IV ფაზა </t>
  </si>
  <si>
    <t xml:space="preserve"> ბათუმში კომუნალური ინფრასტრუქტურის რეაბილიტაცია  I ფაზა</t>
  </si>
  <si>
    <t>SL_EIB_WATER_NN</t>
  </si>
  <si>
    <t xml:space="preserve">პროექტის დასახელება  </t>
  </si>
  <si>
    <t>თბილისის ავტობუსების პროექტი</t>
  </si>
  <si>
    <t>SL-EBRD-BUS</t>
  </si>
  <si>
    <t>სულ</t>
  </si>
  <si>
    <t>შეთანხმებული თანხა</t>
  </si>
  <si>
    <t>საქართველოს ენერგოსექტორის რეაბილიტაციის ხელშეწყობა</t>
  </si>
  <si>
    <t>წყლის ინფრასტრუქტურის განახლების II პროექტი</t>
  </si>
  <si>
    <t>ქვემო ქართლის მყარი ნარჩენების პროექტი</t>
  </si>
  <si>
    <t>ქუთაისის წყალინარების პროექტი</t>
  </si>
  <si>
    <t>საქართველოში მყარი ნარჩენების მართვის პროექტი</t>
  </si>
  <si>
    <t>SL_EBRD-GEORGIA</t>
  </si>
  <si>
    <t xml:space="preserve"> ქობულეთის წყალარინების პროექტი </t>
  </si>
  <si>
    <t xml:space="preserve">საქართველოს ელექტროგადამცემი ქსელის გაფართოების ღია პროგრამა </t>
  </si>
  <si>
    <t xml:space="preserve">ფოთის მუნიციპალური წყალის პროექტი 
</t>
  </si>
  <si>
    <t xml:space="preserve">ბორჯომის წყალის პროექტი </t>
  </si>
  <si>
    <t xml:space="preserve">შავი ზღვის ელექტროგადამცემი ხაზის პროექტი_ EBRD </t>
  </si>
  <si>
    <t xml:space="preserve">მაღალი ძაბვის ელექტროგადამცემი ხაზების პროექტი_ EIB </t>
  </si>
  <si>
    <t xml:space="preserve">ბათუმში კომუნალური ინფრასტრუქტურის რეაბილიტაცია   II ფაზა </t>
  </si>
  <si>
    <t xml:space="preserve">ბათუმში კომუნალური ინფრასტრუქტურის რეაბილიტაცია (2 ფაზა) - ხელვაჩაური </t>
  </si>
  <si>
    <t>შენიშვნა: ცხრილში გამოყენებულია სავალუტო კურსები მოცემული თარიღისათვის</t>
  </si>
  <si>
    <t>* პროექტის ფარგლებში რეაბილიტაციის გეგმის მიხედვით გადავადებულია ძირითადი თანხა 751,941.18 ევროს ოდენობით</t>
  </si>
  <si>
    <t>რეგიონალური ელექტროგადაცემის გაუმჯობესების პროექტი</t>
  </si>
  <si>
    <t xml:space="preserve">კომპანია/ ორგანიზაცია  </t>
  </si>
  <si>
    <t xml:space="preserve">       ხელმოწერის თარიღი</t>
  </si>
  <si>
    <t>სს სახელმწიფო ელექტროსისტემა</t>
  </si>
  <si>
    <t>სს პროკრედიტბანკი</t>
  </si>
  <si>
    <t xml:space="preserve">შპს ჯორჯიან უოთერ ენდ ფაუერი </t>
  </si>
  <si>
    <t>შპს ენგურჰესი</t>
  </si>
  <si>
    <t>შპს ხრამჰესი-2</t>
  </si>
  <si>
    <t>შპს საქაერონავიგაცია</t>
  </si>
  <si>
    <t>თბილისის აეროპორტის რადარით აღჭურვის პროექტი</t>
  </si>
  <si>
    <t>აჭარის ფინანსთა და ეკონომიკის სამინისტრო</t>
  </si>
  <si>
    <t>შპს ენერგოტრანსი</t>
  </si>
  <si>
    <t>შპს საქართველოს გაერთიანებული წყალმომარაგების კომპანია</t>
  </si>
  <si>
    <t>შპს საქართველოს მყარი ნარჩენების მართვის კომპანია</t>
  </si>
  <si>
    <t>შპს ქობულეთის წყალი</t>
  </si>
  <si>
    <t>სსიპ მუნიციპალური განვითარების ფონდი</t>
  </si>
  <si>
    <t>SL_ENTR_KFW-RES</t>
  </si>
  <si>
    <t>შავი ზღვის ელექტროგადამცემი ხაზის პროექტი_ KFW (რესტრუქტურირებული)</t>
  </si>
  <si>
    <t>ურბანული მომსახურების გაუმჯობესების პროგრამა VI</t>
  </si>
  <si>
    <t>SL_ADB_3441</t>
  </si>
  <si>
    <t>SL-RUSWAST_EBRD</t>
  </si>
  <si>
    <t>ვალის ნაშთი</t>
  </si>
  <si>
    <t>ვალუტა</t>
  </si>
  <si>
    <t>საქართველოს ელექტროგადამცემი ქსელის გაფართოების ღია პროგრამა   II  პროექტთან დაკავშირებით</t>
  </si>
  <si>
    <t>საქართველოს ენერგეტიკისა და ჰიდროტექნიკის სამეცნიერო კვლევითი ინსტიტუტის პროექტი</t>
  </si>
  <si>
    <t xml:space="preserve">UniCredit Bank Austria </t>
  </si>
  <si>
    <t>სსიპ „საქართველოს ტექნიკური უნივერსიტეტი"</t>
  </si>
  <si>
    <t>SL_UN_HIDROTECH</t>
  </si>
  <si>
    <t xml:space="preserve">ბათუმის ავტობუსების პროექტი
</t>
  </si>
  <si>
    <t>SL_ENG_EUR_REST</t>
  </si>
  <si>
    <t>SL_ENG_GEL_REST</t>
  </si>
  <si>
    <t>მყარი ნარჩენების ინტეგრირებული მართვის პროგრამა   II-თან დაკავშირებით</t>
  </si>
  <si>
    <t>SL_EBRD_ENGUR_4</t>
  </si>
  <si>
    <t>SL_EBRD_KOBUL</t>
  </si>
  <si>
    <t>SL_KFW_II_JVARI</t>
  </si>
  <si>
    <t>SL-ADB-3078</t>
  </si>
  <si>
    <t>SL-EBRD-BAT-BUS</t>
  </si>
  <si>
    <t>თბილისის მყარი ნარჩენების პროექთან დაკავშირებით</t>
  </si>
  <si>
    <t>SL-EBRD_TBWASTE</t>
  </si>
  <si>
    <t>SL-KFW-WASTE2</t>
  </si>
  <si>
    <t>აჭარის სოფლების წყალმ. და წყალინარ.პროგრამა საქართველო</t>
  </si>
  <si>
    <t>SL_KFW-ADJARA</t>
  </si>
  <si>
    <t>SL_IBRD8952</t>
  </si>
  <si>
    <t>ენერგომომარაგების საიმედოობისა და ფინანსური გაჯანსაღების პროექტი</t>
  </si>
  <si>
    <t>SL-ADB-2749</t>
  </si>
  <si>
    <t>SL_EBRD_BUS_19</t>
  </si>
  <si>
    <t xml:space="preserve">თბილისის ავტობუსების II პროექტი </t>
  </si>
  <si>
    <t>საქართველოში ურბანული ტრანსპორტის გაუმჯობესების პროგრამა</t>
  </si>
  <si>
    <t>ენერგეტიკის სექტორის ღია პროგრამა</t>
  </si>
  <si>
    <t>თბილისის მეტროს  პროექტი</t>
  </si>
  <si>
    <t>SL_EBRD_METRO</t>
  </si>
  <si>
    <t>SL_KFW_ENERGY</t>
  </si>
  <si>
    <t>SL_EBRD_URB</t>
  </si>
  <si>
    <t>SL-KFW-TOURISM</t>
  </si>
  <si>
    <t xml:space="preserve">კომუნალური ინფრასტრუქტურა გარემოსა და ტურიზმისათვის (ტრანშები „A“ და „B“) </t>
  </si>
  <si>
    <t>**განხორციელდა რეაბილიტირებული თანხების გადათვლა ლარში 2008 წლის 20 აგვისტოს შესაბამისი გაცვლითი კურსით, პროცენტის დარიცხვის გარეშე 2008 წლის 20 ნოემბრის რეაბილიტაციის გეგმის შესაბამისად.  (2020 წლის 21 სექტემბრის ურთიერთშეთანხმებს აქტი რეაბილიტირებული ვალდებულებების დაფარვის შესახებ, თბილისის საქალაქო სასამართლოს სამოქალაქო საქმეთა კოლეგიის 2020 წლის 24 ივნისის განჩინება, 2019 წლის 19 მარტის კრედიტორთა მოთხოვნის რეესტრი,  ფინანსთა მინისტრის 2008 წლის 20 აგვისტოს N08-01/7857 წერილი)</t>
  </si>
  <si>
    <t>წყალმომარაგებისა და წყალარინების სექტორის მდგრადი განვითარების პროექტი</t>
  </si>
  <si>
    <t>SL-ADB-3982</t>
  </si>
  <si>
    <t>საგარეო საკრედიტო რესურსებიდან გაცემული სესხების მდგომარეობა  სესხის ვალუტაში (2021 წლის 30 ივნისის მდგომარეობით)</t>
  </si>
  <si>
    <r>
      <t>ურბანული მომსახურების გაუმჯობესების პროგრამა I</t>
    </r>
    <r>
      <rPr>
        <b/>
        <sz val="10"/>
        <color indexed="8"/>
        <rFont val="Calibri"/>
        <family val="2"/>
      </rPr>
      <t xml:space="preserve"> </t>
    </r>
  </si>
  <si>
    <t xml:space="preserve">ქუთაისის მუნიციპალური წყალის პროექტი </t>
  </si>
  <si>
    <t>ენგურის ჰიდროელექტროსადგურის რეაბილიტაციის პროექტი - კლიმატური პირობებისადმი მდგრადობის გაუმჯობესება</t>
  </si>
  <si>
    <t>ელექტროგადამცემი ქსელების * რეაბილიტაციის II პროექტი**</t>
  </si>
  <si>
    <t>ენერგომომარაგების სექტორული პროგრამა**</t>
  </si>
  <si>
    <t>რეგიონალური ელექტროქსელების რეაბილიტაციის პროექტი (ალავერდი)**</t>
  </si>
  <si>
    <t xml:space="preserve">ძირითადი ვალის გადაუხდელო -ბით წარმოქმნილი დავალიანება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</si>
</sst>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_(* #,##0_);_(* \(#,##0\);_(* &quot;-&quot;??_);_(@_)"/>
    <numFmt numFmtId="174" formatCode="#,##0.000"/>
    <numFmt numFmtId="175" formatCode="#,##0.0000"/>
    <numFmt numFmtId="176" formatCode="#,##0.00000"/>
    <numFmt numFmtId="177" formatCode="#,##0.000000"/>
    <numFmt numFmtId="178" formatCode="#,##0.0"/>
    <numFmt numFmtId="179" formatCode="_(* #,##0.0_);_(* \(#,##0.0\);_(* &quot;-&quot;??_);_(@_)"/>
    <numFmt numFmtId="180" formatCode="#,##0.0000000"/>
    <numFmt numFmtId="181" formatCode="#,##0.00000000"/>
    <numFmt numFmtId="182" formatCode="#,##0.000000000"/>
    <numFmt numFmtId="183" formatCode="&quot;Yes&quot;;&quot;Yes&quot;;&quot;No&quot;"/>
    <numFmt numFmtId="184" formatCode="&quot;True&quot;;&quot;True&quot;;&quot;False&quot;"/>
    <numFmt numFmtId="185" formatCode="&quot;On&quot;;&quot;On&quot;;&quot;Off&quot;"/>
    <numFmt numFmtId="186" formatCode="[$€-2]\ #,##0.00_);[Red]\([$€-2]\ #,##0.00\)"/>
    <numFmt numFmtId="187" formatCode="0.0000"/>
    <numFmt numFmtId="188" formatCode="dd/mm/yyyy"/>
    <numFmt numFmtId="189" formatCode="[$-409]dddd\,\ mmmm\ dd\,\ yyyy"/>
    <numFmt numFmtId="190" formatCode="[$-409]d\-mmm\-yy;@"/>
    <numFmt numFmtId="191" formatCode="0.000000"/>
    <numFmt numFmtId="192" formatCode="0.0000000"/>
    <numFmt numFmtId="193" formatCode="_(* #,##0.0000_);_(* \(#,##0.0000\);_(* &quot;-&quot;??_);_(@_)"/>
    <numFmt numFmtId="194" formatCode="_(* #,##0.000000_);_(* \(#,##0.000000\);_(* &quot;-&quot;??_);_(@_)"/>
    <numFmt numFmtId="195" formatCode="_(* #,##0.0000_);_(* \(#,##0.0000\);_(* &quot;-&quot;????_);_(@_)"/>
    <numFmt numFmtId="196" formatCode="_(* #,##0.000_);_(* \(#,##0.000\);_(* &quot;-&quot;??_);_(@_)"/>
    <numFmt numFmtId="197" formatCode="_(* #,##0.00000_);_(* \(#,##0.00000\);_(* &quot;-&quot;??_);_(@_)"/>
    <numFmt numFmtId="198" formatCode="_(* #,##0.0000000_);_(* \(#,##0.0000000\);_(* &quot;-&quot;??_);_(@_)"/>
    <numFmt numFmtId="199" formatCode="m/d/yy;@"/>
    <numFmt numFmtId="200" formatCode="[$-409]d\-mmm\-yyyy;@"/>
    <numFmt numFmtId="201" formatCode="m/d/yyyy;@"/>
    <numFmt numFmtId="202" formatCode="m/d/yy\ h:mm;@"/>
    <numFmt numFmtId="203" formatCode="[$-409]mmmm\ d\,\ yyyy;@"/>
    <numFmt numFmtId="204" formatCode="d/m/yyyy;@"/>
    <numFmt numFmtId="205" formatCode="dd/mm/yyyy;@"/>
    <numFmt numFmtId="206" formatCode="[$-809]dd\ mmmm\ yyyy;@"/>
    <numFmt numFmtId="207" formatCode="[$-809]d\ mmmm\ yyyy;@"/>
    <numFmt numFmtId="208" formatCode="yyyy\-mm\-dd;@"/>
    <numFmt numFmtId="209" formatCode="[$-437]yyyy\ &quot;წ.&quot;\ dd\ mmm;@"/>
    <numFmt numFmtId="210" formatCode="mmm\-yyyy"/>
    <numFmt numFmtId="211" formatCode="mmm/yyyy"/>
    <numFmt numFmtId="212" formatCode="0\ [$-100000]\ &quot;€&quot;\ \ე\ქ\ვ.\ \₾"/>
    <numFmt numFmtId="213" formatCode="[$-409]d\ mmmm\,\ yyyy"/>
    <numFmt numFmtId="214" formatCode="[$-409]d/mmm/yy;@"/>
  </numFmts>
  <fonts count="79">
    <font>
      <sz val="11"/>
      <name val="SPLiteraturuly"/>
      <family val="0"/>
    </font>
    <font>
      <b/>
      <sz val="9"/>
      <color indexed="8"/>
      <name val="Courier New"/>
      <family val="3"/>
    </font>
    <font>
      <b/>
      <sz val="8"/>
      <color indexed="8"/>
      <name val="Courier New"/>
      <family val="3"/>
    </font>
    <font>
      <sz val="9"/>
      <color indexed="8"/>
      <name val="Arial"/>
      <family val="2"/>
    </font>
    <font>
      <b/>
      <sz val="10"/>
      <color indexed="10"/>
      <name val="SPLiteraturuly MT"/>
      <family val="0"/>
    </font>
    <font>
      <sz val="8"/>
      <name val="SPLiteraturuly"/>
      <family val="0"/>
    </font>
    <font>
      <u val="single"/>
      <sz val="11"/>
      <color indexed="12"/>
      <name val="SPLiteraturuly"/>
      <family val="0"/>
    </font>
    <font>
      <u val="single"/>
      <sz val="11"/>
      <color indexed="36"/>
      <name val="SPLiteraturuly"/>
      <family val="0"/>
    </font>
    <font>
      <sz val="8"/>
      <color indexed="8"/>
      <name val="Arial"/>
      <family val="2"/>
    </font>
    <font>
      <b/>
      <sz val="9"/>
      <color indexed="8"/>
      <name val="Arial"/>
      <family val="2"/>
    </font>
    <font>
      <b/>
      <sz val="11"/>
      <color indexed="8"/>
      <name val="Sylfaen"/>
      <family val="1"/>
    </font>
    <font>
      <b/>
      <sz val="10"/>
      <color indexed="8"/>
      <name val="Arial"/>
      <family val="2"/>
    </font>
    <font>
      <b/>
      <sz val="11"/>
      <name val="SPLiteraturuly"/>
      <family val="0"/>
    </font>
    <font>
      <sz val="11"/>
      <name val="Arial"/>
      <family val="2"/>
    </font>
    <font>
      <sz val="8"/>
      <name val="Courier New"/>
      <family val="3"/>
    </font>
    <font>
      <sz val="9"/>
      <name val="Sylfaen"/>
      <family val="1"/>
    </font>
    <font>
      <sz val="9"/>
      <name val="Courier New"/>
      <family val="3"/>
    </font>
    <font>
      <b/>
      <sz val="10"/>
      <color indexed="8"/>
      <name val="Calibri"/>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Courier New"/>
      <family val="3"/>
    </font>
    <font>
      <b/>
      <sz val="8"/>
      <color indexed="23"/>
      <name val="Verdana"/>
      <family val="2"/>
    </font>
    <font>
      <b/>
      <sz val="10"/>
      <name val="Calibri"/>
      <family val="2"/>
    </font>
    <font>
      <b/>
      <sz val="10"/>
      <color indexed="10"/>
      <name val="Courier New"/>
      <family val="3"/>
    </font>
    <font>
      <b/>
      <sz val="9"/>
      <color indexed="36"/>
      <name val="Arial"/>
      <family val="2"/>
    </font>
    <font>
      <b/>
      <sz val="10"/>
      <color indexed="23"/>
      <name val="Sylfaen"/>
      <family val="1"/>
    </font>
    <font>
      <b/>
      <sz val="9"/>
      <color indexed="56"/>
      <name val="Arial"/>
      <family val="2"/>
    </font>
    <font>
      <b/>
      <sz val="9"/>
      <color indexed="56"/>
      <name val="Courier New"/>
      <family val="3"/>
    </font>
    <font>
      <sz val="9"/>
      <color indexed="56"/>
      <name val="Arial"/>
      <family val="2"/>
    </font>
    <font>
      <sz val="11"/>
      <color indexed="56"/>
      <name val="SPLiteraturuly"/>
      <family val="0"/>
    </font>
    <font>
      <sz val="10"/>
      <color indexed="8"/>
      <name val="Calibri"/>
      <family val="2"/>
    </font>
    <font>
      <sz val="10"/>
      <color indexed="56"/>
      <name val="Calibri"/>
      <family val="2"/>
    </font>
    <font>
      <sz val="10"/>
      <name val="Calibri"/>
      <family val="2"/>
    </font>
    <font>
      <b/>
      <sz val="9"/>
      <name val="Calibri"/>
      <family val="2"/>
    </font>
    <font>
      <b/>
      <sz val="10"/>
      <color indexed="23"/>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66727B"/>
      <name val="Verdana"/>
      <family val="2"/>
    </font>
    <font>
      <b/>
      <sz val="9"/>
      <color rgb="FFFF0000"/>
      <name val="Courier New"/>
      <family val="3"/>
    </font>
    <font>
      <b/>
      <sz val="10"/>
      <color rgb="FFFF0000"/>
      <name val="Courier New"/>
      <family val="3"/>
    </font>
    <font>
      <b/>
      <sz val="9"/>
      <color rgb="FF7030A0"/>
      <name val="Arial"/>
      <family val="2"/>
    </font>
    <font>
      <b/>
      <sz val="10"/>
      <color rgb="FF66727B"/>
      <name val="Sylfaen"/>
      <family val="1"/>
    </font>
    <font>
      <b/>
      <sz val="9"/>
      <color rgb="FF002060"/>
      <name val="Arial"/>
      <family val="2"/>
    </font>
    <font>
      <b/>
      <sz val="9"/>
      <color rgb="FF002060"/>
      <name val="Courier New"/>
      <family val="3"/>
    </font>
    <font>
      <sz val="9"/>
      <color rgb="FF002060"/>
      <name val="Arial"/>
      <family val="2"/>
    </font>
    <font>
      <sz val="11"/>
      <color rgb="FF002060"/>
      <name val="SPLiteraturuly"/>
      <family val="0"/>
    </font>
    <font>
      <sz val="10"/>
      <color rgb="FF002060"/>
      <name val="Calibri"/>
      <family val="2"/>
    </font>
    <font>
      <b/>
      <sz val="10"/>
      <color rgb="FF66727B"/>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7999500036239624"/>
      </left>
      <right style="thin">
        <color theme="3" tint="0.7999500036239624"/>
      </right>
      <top style="thin">
        <color theme="3" tint="0.7999500036239624"/>
      </top>
      <bottom style="thin">
        <color theme="3" tint="0.79995000362396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91">
    <xf numFmtId="0" fontId="0" fillId="0" borderId="0" xfId="0" applyAlignment="1">
      <alignment/>
    </xf>
    <xf numFmtId="3" fontId="3" fillId="0" borderId="0" xfId="0" applyNumberFormat="1" applyFont="1" applyAlignment="1">
      <alignment horizontal="right"/>
    </xf>
    <xf numFmtId="3" fontId="0" fillId="0" borderId="0" xfId="0" applyNumberFormat="1" applyAlignment="1">
      <alignment horizontal="right"/>
    </xf>
    <xf numFmtId="49" fontId="4" fillId="0" borderId="0" xfId="0" applyNumberFormat="1" applyFont="1" applyBorder="1" applyAlignment="1">
      <alignment vertical="center" wrapText="1"/>
    </xf>
    <xf numFmtId="4" fontId="3" fillId="0" borderId="0" xfId="0" applyNumberFormat="1" applyFont="1" applyAlignment="1">
      <alignment horizontal="right"/>
    </xf>
    <xf numFmtId="4" fontId="0" fillId="0" borderId="0" xfId="0" applyNumberFormat="1" applyAlignment="1">
      <alignment horizontal="right"/>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1" fillId="0" borderId="0" xfId="0" applyFont="1" applyAlignment="1">
      <alignment vertical="top"/>
    </xf>
    <xf numFmtId="4" fontId="1" fillId="0" borderId="0" xfId="0" applyNumberFormat="1" applyFont="1" applyAlignment="1">
      <alignment vertical="top"/>
    </xf>
    <xf numFmtId="0" fontId="0" fillId="0" borderId="0" xfId="0" applyAlignment="1">
      <alignment wrapText="1"/>
    </xf>
    <xf numFmtId="0" fontId="1" fillId="0" borderId="0" xfId="0" applyFont="1" applyAlignment="1">
      <alignment vertical="center"/>
    </xf>
    <xf numFmtId="188" fontId="1" fillId="0" borderId="0" xfId="0" applyNumberFormat="1" applyFont="1" applyAlignment="1">
      <alignment vertical="center"/>
    </xf>
    <xf numFmtId="4" fontId="1" fillId="0" borderId="0" xfId="0" applyNumberFormat="1" applyFont="1" applyAlignment="1">
      <alignment vertical="center"/>
    </xf>
    <xf numFmtId="0" fontId="0" fillId="0" borderId="0" xfId="0" applyAlignment="1">
      <alignment vertical="center"/>
    </xf>
    <xf numFmtId="0" fontId="1"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wrapText="1"/>
    </xf>
    <xf numFmtId="188" fontId="0" fillId="0" borderId="0" xfId="0" applyNumberFormat="1" applyAlignment="1">
      <alignment horizontal="center" vertical="center"/>
    </xf>
    <xf numFmtId="4" fontId="0" fillId="0" borderId="0" xfId="0" applyNumberFormat="1" applyAlignment="1">
      <alignment horizontal="right" vertical="center"/>
    </xf>
    <xf numFmtId="0" fontId="0" fillId="0" borderId="0" xfId="0" applyFill="1" applyAlignment="1">
      <alignment/>
    </xf>
    <xf numFmtId="0" fontId="2" fillId="0" borderId="0" xfId="0" applyFont="1" applyAlignment="1">
      <alignment vertical="center"/>
    </xf>
    <xf numFmtId="0" fontId="5" fillId="0" borderId="0" xfId="0" applyFont="1" applyAlignment="1">
      <alignment horizontal="center" vertical="center" wrapText="1"/>
    </xf>
    <xf numFmtId="0" fontId="11" fillId="0" borderId="0" xfId="0" applyFont="1" applyFill="1" applyBorder="1" applyAlignment="1">
      <alignment horizontal="center" vertical="center"/>
    </xf>
    <xf numFmtId="0" fontId="5" fillId="0" borderId="0" xfId="0" applyFont="1" applyFill="1" applyAlignment="1">
      <alignment vertical="center"/>
    </xf>
    <xf numFmtId="0" fontId="13" fillId="0" borderId="0" xfId="0" applyFont="1" applyFill="1" applyBorder="1" applyAlignment="1">
      <alignment horizontal="center" vertical="center"/>
    </xf>
    <xf numFmtId="0" fontId="14" fillId="0" borderId="0" xfId="0" applyFont="1" applyFill="1" applyAlignment="1">
      <alignment vertical="center"/>
    </xf>
    <xf numFmtId="0" fontId="68" fillId="33" borderId="0" xfId="0" applyFont="1" applyFill="1" applyAlignment="1">
      <alignment horizontal="center" vertical="center" wrapText="1"/>
    </xf>
    <xf numFmtId="0" fontId="1" fillId="0" borderId="0" xfId="0" applyFont="1" applyAlignment="1">
      <alignment horizontal="left" vertical="center"/>
    </xf>
    <xf numFmtId="0" fontId="38" fillId="0" borderId="0" xfId="0" applyFont="1" applyFill="1" applyBorder="1" applyAlignment="1">
      <alignment horizontal="left" vertical="center" wrapText="1"/>
    </xf>
    <xf numFmtId="0" fontId="0" fillId="0" borderId="0" xfId="0" applyAlignment="1">
      <alignment horizontal="left" vertical="center" wrapText="1"/>
    </xf>
    <xf numFmtId="4" fontId="3" fillId="0" borderId="0" xfId="0" applyNumberFormat="1" applyFont="1" applyAlignment="1">
      <alignment vertical="center"/>
    </xf>
    <xf numFmtId="1" fontId="15" fillId="0" borderId="0" xfId="0" applyNumberFormat="1" applyFont="1" applyAlignment="1">
      <alignment vertical="center" wrapText="1"/>
    </xf>
    <xf numFmtId="1" fontId="15" fillId="0" borderId="0" xfId="0" applyNumberFormat="1" applyFont="1" applyAlignment="1">
      <alignment vertical="center"/>
    </xf>
    <xf numFmtId="0" fontId="9" fillId="0" borderId="0" xfId="0" applyFont="1" applyAlignment="1">
      <alignment horizontal="right" vertical="center"/>
    </xf>
    <xf numFmtId="0" fontId="3" fillId="0" borderId="0" xfId="0" applyFont="1" applyBorder="1" applyAlignment="1">
      <alignment vertical="center"/>
    </xf>
    <xf numFmtId="4" fontId="69" fillId="0" borderId="0" xfId="0" applyNumberFormat="1" applyFont="1" applyAlignment="1">
      <alignment vertical="center" wrapText="1"/>
    </xf>
    <xf numFmtId="0" fontId="68" fillId="0" borderId="0" xfId="0" applyFont="1" applyFill="1" applyAlignment="1">
      <alignment horizontal="center" vertical="center" wrapText="1"/>
    </xf>
    <xf numFmtId="193" fontId="68" fillId="0" borderId="0" xfId="42" applyNumberFormat="1" applyFont="1" applyFill="1" applyAlignment="1">
      <alignment/>
    </xf>
    <xf numFmtId="43" fontId="8" fillId="0" borderId="0" xfId="42" applyFont="1" applyAlignment="1">
      <alignment vertical="center"/>
    </xf>
    <xf numFmtId="0" fontId="3" fillId="0" borderId="0" xfId="0" applyFont="1" applyFill="1" applyAlignment="1">
      <alignment vertical="center"/>
    </xf>
    <xf numFmtId="4" fontId="70" fillId="0" borderId="0" xfId="0" applyNumberFormat="1" applyFont="1" applyAlignment="1">
      <alignment vertical="center" wrapText="1"/>
    </xf>
    <xf numFmtId="0" fontId="16" fillId="0" borderId="0" xfId="0" applyFont="1" applyAlignment="1">
      <alignment vertical="center" wrapText="1"/>
    </xf>
    <xf numFmtId="0" fontId="71" fillId="0" borderId="0" xfId="0" applyFont="1" applyBorder="1" applyAlignment="1">
      <alignment horizontal="center" vertical="center" wrapText="1"/>
    </xf>
    <xf numFmtId="191" fontId="72" fillId="0" borderId="0" xfId="0" applyNumberFormat="1" applyFont="1" applyFill="1" applyAlignment="1">
      <alignment/>
    </xf>
    <xf numFmtId="192" fontId="72" fillId="0" borderId="0" xfId="0" applyNumberFormat="1" applyFont="1" applyFill="1" applyAlignment="1">
      <alignment/>
    </xf>
    <xf numFmtId="4" fontId="73" fillId="0" borderId="0" xfId="0" applyNumberFormat="1" applyFont="1" applyAlignment="1">
      <alignment vertical="center"/>
    </xf>
    <xf numFmtId="4" fontId="74" fillId="0" borderId="0" xfId="0" applyNumberFormat="1" applyFont="1" applyAlignment="1">
      <alignment vertical="center"/>
    </xf>
    <xf numFmtId="43" fontId="74" fillId="0" borderId="0" xfId="42" applyFont="1" applyAlignment="1">
      <alignment vertical="center"/>
    </xf>
    <xf numFmtId="0" fontId="75" fillId="0" borderId="0" xfId="0" applyFont="1" applyAlignment="1">
      <alignment vertical="center"/>
    </xf>
    <xf numFmtId="43" fontId="76" fillId="0" borderId="0" xfId="42" applyFont="1" applyAlignment="1">
      <alignment vertical="center"/>
    </xf>
    <xf numFmtId="212" fontId="46" fillId="0" borderId="10" xfId="0" applyNumberFormat="1" applyFont="1" applyBorder="1" applyAlignment="1">
      <alignment horizontal="right" vertical="center"/>
    </xf>
    <xf numFmtId="3" fontId="48" fillId="0" borderId="10" xfId="0" applyNumberFormat="1" applyFont="1" applyFill="1" applyBorder="1" applyAlignment="1">
      <alignment vertical="center" wrapText="1"/>
    </xf>
    <xf numFmtId="0" fontId="46" fillId="0" borderId="10" xfId="0" applyFont="1" applyBorder="1" applyAlignment="1">
      <alignment vertical="center" wrapText="1"/>
    </xf>
    <xf numFmtId="0" fontId="46" fillId="0" borderId="10" xfId="0" applyFont="1" applyBorder="1" applyAlignment="1">
      <alignment horizontal="left" vertical="center" wrapText="1"/>
    </xf>
    <xf numFmtId="209" fontId="48" fillId="0" borderId="10" xfId="0" applyNumberFormat="1" applyFont="1" applyFill="1" applyBorder="1" applyAlignment="1">
      <alignment horizontal="left" vertical="center"/>
    </xf>
    <xf numFmtId="0" fontId="46" fillId="0" borderId="10" xfId="0" applyFont="1" applyBorder="1" applyAlignment="1">
      <alignment horizontal="center" vertical="center" wrapText="1"/>
    </xf>
    <xf numFmtId="4" fontId="46" fillId="0" borderId="10" xfId="0" applyNumberFormat="1" applyFont="1" applyBorder="1" applyAlignment="1">
      <alignment horizontal="right" vertical="center"/>
    </xf>
    <xf numFmtId="3" fontId="46" fillId="0" borderId="10" xfId="0" applyNumberFormat="1" applyFont="1" applyBorder="1" applyAlignment="1">
      <alignment horizontal="right" vertical="center"/>
    </xf>
    <xf numFmtId="3" fontId="77" fillId="0" borderId="10" xfId="0" applyNumberFormat="1" applyFont="1" applyFill="1" applyBorder="1" applyAlignment="1">
      <alignment vertical="center" wrapText="1"/>
    </xf>
    <xf numFmtId="0" fontId="46" fillId="0" borderId="10" xfId="0" applyFont="1" applyFill="1" applyBorder="1" applyAlignment="1">
      <alignment vertical="center" wrapText="1"/>
    </xf>
    <xf numFmtId="4" fontId="46" fillId="0" borderId="10" xfId="0" applyNumberFormat="1" applyFont="1" applyBorder="1" applyAlignment="1">
      <alignment horizontal="left" vertical="center"/>
    </xf>
    <xf numFmtId="4" fontId="46" fillId="0" borderId="10" xfId="0" applyNumberFormat="1" applyFont="1" applyBorder="1" applyAlignment="1">
      <alignment horizontal="left" vertical="center" wrapText="1"/>
    </xf>
    <xf numFmtId="4" fontId="46" fillId="0" borderId="10" xfId="0" applyNumberFormat="1" applyFont="1" applyFill="1" applyBorder="1" applyAlignment="1">
      <alignment horizontal="right" vertical="center"/>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188" fontId="46" fillId="0" borderId="10" xfId="0" applyNumberFormat="1" applyFont="1" applyBorder="1" applyAlignment="1">
      <alignment horizontal="left" vertical="center" wrapText="1"/>
    </xf>
    <xf numFmtId="188" fontId="46" fillId="0" borderId="10" xfId="0" applyNumberFormat="1"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48" fillId="0" borderId="10" xfId="0" applyFont="1" applyBorder="1" applyAlignment="1">
      <alignment horizontal="center" wrapText="1"/>
    </xf>
    <xf numFmtId="0" fontId="48" fillId="0" borderId="10" xfId="0" applyFont="1" applyFill="1" applyBorder="1" applyAlignment="1">
      <alignment horizontal="center" wrapText="1"/>
    </xf>
    <xf numFmtId="0" fontId="48" fillId="0" borderId="10" xfId="0" applyFont="1" applyFill="1" applyBorder="1" applyAlignment="1">
      <alignment wrapText="1"/>
    </xf>
    <xf numFmtId="3" fontId="18" fillId="0" borderId="0" xfId="0" applyNumberFormat="1" applyFont="1" applyAlignment="1">
      <alignment vertical="center"/>
    </xf>
    <xf numFmtId="0" fontId="10" fillId="0" borderId="0" xfId="0" applyFont="1" applyAlignment="1">
      <alignment horizontal="center" vertical="center" wrapText="1"/>
    </xf>
    <xf numFmtId="0" fontId="0" fillId="0" borderId="0" xfId="0" applyAlignment="1">
      <alignment vertical="center" wrapText="1"/>
    </xf>
    <xf numFmtId="0" fontId="12" fillId="0" borderId="0" xfId="0" applyFont="1" applyAlignment="1">
      <alignment horizontal="center" vertical="center" wrapText="1"/>
    </xf>
    <xf numFmtId="0" fontId="49" fillId="0" borderId="0" xfId="0" applyFont="1" applyBorder="1" applyAlignment="1">
      <alignment horizontal="left" vertical="center" wrapText="1"/>
    </xf>
    <xf numFmtId="3" fontId="48" fillId="0" borderId="10" xfId="0" applyNumberFormat="1" applyFont="1" applyBorder="1" applyAlignment="1">
      <alignment horizontal="right" vertical="center"/>
    </xf>
    <xf numFmtId="3" fontId="46" fillId="0" borderId="10" xfId="0" applyNumberFormat="1" applyFont="1" applyFill="1" applyBorder="1" applyAlignment="1">
      <alignment horizontal="right" vertical="center"/>
    </xf>
    <xf numFmtId="193" fontId="78" fillId="0" borderId="0" xfId="42" applyNumberFormat="1" applyFont="1" applyFill="1" applyAlignment="1">
      <alignment horizontal="center"/>
    </xf>
    <xf numFmtId="214" fontId="78" fillId="0" borderId="0" xfId="42" applyNumberFormat="1" applyFont="1" applyFill="1" applyAlignment="1">
      <alignment horizontal="center"/>
    </xf>
    <xf numFmtId="3" fontId="17"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left" vertical="center" wrapText="1"/>
    </xf>
    <xf numFmtId="14" fontId="17"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textRotation="90" wrapText="1"/>
    </xf>
    <xf numFmtId="3" fontId="38" fillId="0" borderId="1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S69"/>
  <sheetViews>
    <sheetView tabSelected="1" zoomScalePageLayoutView="0" workbookViewId="0" topLeftCell="A1">
      <pane xSplit="3" ySplit="6" topLeftCell="E7" activePane="bottomRight" state="frozen"/>
      <selection pane="topLeft" activeCell="A1" sqref="A1"/>
      <selection pane="topRight" activeCell="B1" sqref="B1"/>
      <selection pane="bottomLeft" activeCell="A7" sqref="A7"/>
      <selection pane="bottomRight" activeCell="Q8" sqref="Q8"/>
    </sheetView>
  </sheetViews>
  <sheetFormatPr defaultColWidth="8.8984375" defaultRowHeight="14.25"/>
  <cols>
    <col min="1" max="1" width="2.5" style="15" hidden="1" customWidth="1"/>
    <col min="2" max="2" width="18.19921875" style="26" customWidth="1"/>
    <col min="3" max="3" width="26.59765625" style="19" customWidth="1"/>
    <col min="4" max="4" width="7.8984375" style="32" hidden="1" customWidth="1"/>
    <col min="5" max="5" width="6" style="19" customWidth="1"/>
    <col min="6" max="6" width="11.8984375" style="20" customWidth="1"/>
    <col min="7" max="7" width="5.69921875" style="24" customWidth="1"/>
    <col min="8" max="8" width="14.09765625" style="21" hidden="1" customWidth="1"/>
    <col min="9" max="9" width="13.69921875" style="21" customWidth="1"/>
    <col min="10" max="10" width="12.19921875" style="21" customWidth="1"/>
    <col min="11" max="11" width="9.19921875" style="21" hidden="1" customWidth="1"/>
    <col min="12" max="12" width="12.59765625" style="21" customWidth="1"/>
    <col min="13" max="13" width="11" style="21" customWidth="1"/>
    <col min="14" max="14" width="11.59765625" style="21" customWidth="1"/>
    <col min="15" max="15" width="0.8984375" style="21" hidden="1" customWidth="1"/>
    <col min="16" max="16" width="11.5" style="21" customWidth="1"/>
    <col min="17" max="17" width="12" style="52" customWidth="1"/>
    <col min="18" max="18" width="13.09765625" style="15" customWidth="1"/>
    <col min="19" max="16384" width="8.8984375" style="15" customWidth="1"/>
  </cols>
  <sheetData>
    <row r="1" spans="2:17" s="12" customFormat="1" ht="12.75" customHeight="1">
      <c r="B1" s="28"/>
      <c r="D1" s="30"/>
      <c r="F1" s="13"/>
      <c r="G1" s="23"/>
      <c r="H1" s="14"/>
      <c r="I1" s="14"/>
      <c r="J1" s="14"/>
      <c r="K1" s="14"/>
      <c r="L1" s="14"/>
      <c r="M1" s="14"/>
      <c r="N1" s="14"/>
      <c r="O1" s="14"/>
      <c r="Q1" s="48"/>
    </row>
    <row r="2" spans="2:17" s="12" customFormat="1" ht="3.75" customHeight="1">
      <c r="B2" s="28"/>
      <c r="D2" s="30"/>
      <c r="F2" s="13"/>
      <c r="G2" s="23"/>
      <c r="H2" s="14"/>
      <c r="I2" s="14"/>
      <c r="J2" s="14"/>
      <c r="K2" s="14"/>
      <c r="L2" s="14"/>
      <c r="M2" s="14"/>
      <c r="N2" s="14"/>
      <c r="O2" s="14"/>
      <c r="P2" s="14"/>
      <c r="Q2" s="49"/>
    </row>
    <row r="3" spans="2:17" s="12" customFormat="1" ht="3.75" customHeight="1">
      <c r="B3" s="28"/>
      <c r="D3" s="30"/>
      <c r="F3" s="13"/>
      <c r="G3" s="23"/>
      <c r="H3" s="14"/>
      <c r="I3" s="14"/>
      <c r="J3" s="14"/>
      <c r="K3" s="14"/>
      <c r="L3" s="14"/>
      <c r="M3" s="14"/>
      <c r="N3" s="14"/>
      <c r="O3" s="14"/>
      <c r="P3" s="14"/>
      <c r="Q3" s="50"/>
    </row>
    <row r="4" spans="2:17" ht="15.75" customHeight="1">
      <c r="B4" s="78" t="s">
        <v>156</v>
      </c>
      <c r="C4" s="79"/>
      <c r="D4" s="79"/>
      <c r="E4" s="79"/>
      <c r="F4" s="79"/>
      <c r="G4" s="79"/>
      <c r="H4" s="79"/>
      <c r="I4" s="79"/>
      <c r="J4" s="79"/>
      <c r="K4" s="79"/>
      <c r="L4" s="79"/>
      <c r="M4" s="79"/>
      <c r="N4" s="79"/>
      <c r="O4" s="79"/>
      <c r="P4" s="79"/>
      <c r="Q4" s="79"/>
    </row>
    <row r="5" spans="2:17" ht="12" customHeight="1">
      <c r="B5" s="80"/>
      <c r="C5" s="80"/>
      <c r="D5" s="80"/>
      <c r="E5" s="80"/>
      <c r="F5" s="80"/>
      <c r="G5" s="80"/>
      <c r="H5" s="80"/>
      <c r="I5" s="80"/>
      <c r="J5" s="80"/>
      <c r="K5" s="80"/>
      <c r="L5" s="80"/>
      <c r="M5" s="80"/>
      <c r="N5" s="80"/>
      <c r="O5" s="80"/>
      <c r="P5" s="80"/>
      <c r="Q5" s="80"/>
    </row>
    <row r="6" spans="2:17" s="16" customFormat="1" ht="96" customHeight="1">
      <c r="B6" s="86" t="s">
        <v>99</v>
      </c>
      <c r="C6" s="86" t="s">
        <v>77</v>
      </c>
      <c r="D6" s="87"/>
      <c r="E6" s="86" t="s">
        <v>46</v>
      </c>
      <c r="F6" s="88" t="s">
        <v>100</v>
      </c>
      <c r="G6" s="86" t="s">
        <v>120</v>
      </c>
      <c r="H6" s="86" t="s">
        <v>38</v>
      </c>
      <c r="I6" s="86" t="s">
        <v>81</v>
      </c>
      <c r="J6" s="86" t="s">
        <v>6</v>
      </c>
      <c r="K6" s="86" t="s">
        <v>64</v>
      </c>
      <c r="L6" s="86" t="s">
        <v>7</v>
      </c>
      <c r="M6" s="86" t="s">
        <v>8</v>
      </c>
      <c r="N6" s="86" t="s">
        <v>163</v>
      </c>
      <c r="O6" s="89" t="s">
        <v>9</v>
      </c>
      <c r="P6" s="86" t="s">
        <v>119</v>
      </c>
      <c r="Q6" s="90" t="s">
        <v>10</v>
      </c>
    </row>
    <row r="7" spans="2:17" s="16" customFormat="1" ht="1.5" customHeight="1">
      <c r="B7" s="86"/>
      <c r="C7" s="86"/>
      <c r="D7" s="86"/>
      <c r="E7" s="86"/>
      <c r="F7" s="86"/>
      <c r="G7" s="86"/>
      <c r="H7" s="86"/>
      <c r="I7" s="86"/>
      <c r="J7" s="86"/>
      <c r="K7" s="86"/>
      <c r="L7" s="86"/>
      <c r="M7" s="86"/>
      <c r="N7" s="86"/>
      <c r="O7" s="86"/>
      <c r="P7" s="86"/>
      <c r="Q7" s="86"/>
    </row>
    <row r="8" spans="1:18" s="18" customFormat="1" ht="31.5" customHeight="1">
      <c r="A8" s="35">
        <v>1</v>
      </c>
      <c r="B8" s="54" t="s">
        <v>102</v>
      </c>
      <c r="C8" s="55" t="s">
        <v>26</v>
      </c>
      <c r="D8" s="56" t="s">
        <v>27</v>
      </c>
      <c r="E8" s="55" t="s">
        <v>43</v>
      </c>
      <c r="F8" s="57">
        <v>36406</v>
      </c>
      <c r="G8" s="58" t="s">
        <v>1</v>
      </c>
      <c r="H8" s="59">
        <v>1810352.88</v>
      </c>
      <c r="I8" s="60">
        <v>1810352.88</v>
      </c>
      <c r="J8" s="60">
        <v>1810352.88</v>
      </c>
      <c r="K8" s="60"/>
      <c r="L8" s="60">
        <v>1312329.12</v>
      </c>
      <c r="M8" s="60">
        <v>716695.31</v>
      </c>
      <c r="N8" s="60"/>
      <c r="O8" s="60"/>
      <c r="P8" s="60">
        <v>498023.76</v>
      </c>
      <c r="Q8" s="82">
        <v>1872967.756608</v>
      </c>
      <c r="R8" s="38"/>
    </row>
    <row r="9" spans="1:18" s="18" customFormat="1" ht="37.5" customHeight="1">
      <c r="A9" s="35">
        <f>A8+1</f>
        <v>2</v>
      </c>
      <c r="B9" s="54" t="s">
        <v>101</v>
      </c>
      <c r="C9" s="55" t="s">
        <v>160</v>
      </c>
      <c r="D9" s="56" t="s">
        <v>30</v>
      </c>
      <c r="E9" s="55" t="s">
        <v>39</v>
      </c>
      <c r="F9" s="57">
        <v>37517</v>
      </c>
      <c r="G9" s="58" t="s">
        <v>1</v>
      </c>
      <c r="H9" s="59">
        <v>12783000</v>
      </c>
      <c r="I9" s="60">
        <v>12782297.03</v>
      </c>
      <c r="J9" s="60">
        <v>12782297.03</v>
      </c>
      <c r="K9" s="60">
        <v>2253655.1</v>
      </c>
      <c r="L9" s="60">
        <v>10528555.971</v>
      </c>
      <c r="M9" s="60">
        <v>3788585.97</v>
      </c>
      <c r="N9" s="60"/>
      <c r="O9" s="60"/>
      <c r="P9" s="60">
        <v>85.959</v>
      </c>
      <c r="Q9" s="82">
        <v>323.27460720000005</v>
      </c>
      <c r="R9" s="38"/>
    </row>
    <row r="10" spans="1:18" s="18" customFormat="1" ht="43.5" customHeight="1">
      <c r="A10" s="34">
        <f>A9+1</f>
        <v>3</v>
      </c>
      <c r="B10" s="54" t="s">
        <v>103</v>
      </c>
      <c r="C10" s="55" t="s">
        <v>82</v>
      </c>
      <c r="D10" s="56" t="s">
        <v>33</v>
      </c>
      <c r="E10" s="55" t="s">
        <v>43</v>
      </c>
      <c r="F10" s="57">
        <v>37956</v>
      </c>
      <c r="G10" s="58" t="s">
        <v>1</v>
      </c>
      <c r="H10" s="59">
        <v>190024.79</v>
      </c>
      <c r="I10" s="60">
        <v>190024.79</v>
      </c>
      <c r="J10" s="60">
        <v>190024.79</v>
      </c>
      <c r="K10" s="60"/>
      <c r="L10" s="60">
        <v>92990.698</v>
      </c>
      <c r="M10" s="60">
        <v>25690.639</v>
      </c>
      <c r="N10" s="60"/>
      <c r="O10" s="60"/>
      <c r="P10" s="60">
        <v>97034.092</v>
      </c>
      <c r="Q10" s="82">
        <v>364925.81319360004</v>
      </c>
      <c r="R10" s="38"/>
    </row>
    <row r="11" spans="1:18" s="18" customFormat="1" ht="39.75" customHeight="1">
      <c r="A11" s="34">
        <f>A10+1</f>
        <v>4</v>
      </c>
      <c r="B11" s="54" t="s">
        <v>101</v>
      </c>
      <c r="C11" s="55" t="s">
        <v>161</v>
      </c>
      <c r="D11" s="56" t="s">
        <v>35</v>
      </c>
      <c r="E11" s="55" t="s">
        <v>39</v>
      </c>
      <c r="F11" s="57">
        <v>38901</v>
      </c>
      <c r="G11" s="58" t="s">
        <v>1</v>
      </c>
      <c r="H11" s="59">
        <v>8313250.19</v>
      </c>
      <c r="I11" s="60">
        <v>8313250.19</v>
      </c>
      <c r="J11" s="60">
        <v>8313250.19</v>
      </c>
      <c r="K11" s="60">
        <v>736136.24</v>
      </c>
      <c r="L11" s="60">
        <v>3422297</v>
      </c>
      <c r="M11" s="60">
        <v>880370.73</v>
      </c>
      <c r="N11" s="60"/>
      <c r="O11" s="60"/>
      <c r="P11" s="60">
        <v>4154816.95</v>
      </c>
      <c r="Q11" s="82">
        <v>15625435.585560001</v>
      </c>
      <c r="R11" s="38"/>
    </row>
    <row r="12" spans="1:18" ht="51.75" customHeight="1">
      <c r="A12" s="34">
        <f>A11+1</f>
        <v>5</v>
      </c>
      <c r="B12" s="54" t="s">
        <v>101</v>
      </c>
      <c r="C12" s="55" t="s">
        <v>162</v>
      </c>
      <c r="D12" s="56" t="s">
        <v>28</v>
      </c>
      <c r="E12" s="55" t="s">
        <v>39</v>
      </c>
      <c r="F12" s="57">
        <v>38943</v>
      </c>
      <c r="G12" s="58" t="s">
        <v>1</v>
      </c>
      <c r="H12" s="59">
        <v>10000000</v>
      </c>
      <c r="I12" s="60">
        <v>10000000</v>
      </c>
      <c r="J12" s="60">
        <v>10000000</v>
      </c>
      <c r="K12" s="60">
        <v>461109.68</v>
      </c>
      <c r="L12" s="60">
        <v>6883434.55</v>
      </c>
      <c r="M12" s="60">
        <v>1345240.805</v>
      </c>
      <c r="N12" s="60"/>
      <c r="O12" s="60"/>
      <c r="P12" s="60">
        <v>2655455.77</v>
      </c>
      <c r="Q12" s="82">
        <v>9986638.059816001</v>
      </c>
      <c r="R12" s="38"/>
    </row>
    <row r="13" spans="1:18" s="18" customFormat="1" ht="61.5" customHeight="1">
      <c r="A13" s="34">
        <f>A12+1</f>
        <v>6</v>
      </c>
      <c r="B13" s="54" t="s">
        <v>36</v>
      </c>
      <c r="C13" s="55" t="s">
        <v>75</v>
      </c>
      <c r="D13" s="56" t="s">
        <v>29</v>
      </c>
      <c r="E13" s="55" t="s">
        <v>43</v>
      </c>
      <c r="F13" s="57">
        <v>39150</v>
      </c>
      <c r="G13" s="58" t="s">
        <v>1</v>
      </c>
      <c r="H13" s="59">
        <v>17079043.17</v>
      </c>
      <c r="I13" s="60">
        <v>17079043.17</v>
      </c>
      <c r="J13" s="60">
        <v>17079043.17</v>
      </c>
      <c r="K13" s="60"/>
      <c r="L13" s="60">
        <v>1988000</v>
      </c>
      <c r="M13" s="60">
        <v>1460803.192</v>
      </c>
      <c r="N13" s="60"/>
      <c r="O13" s="60"/>
      <c r="P13" s="60">
        <v>15091043.15</v>
      </c>
      <c r="Q13" s="82">
        <v>56754395.07852</v>
      </c>
      <c r="R13" s="38"/>
    </row>
    <row r="14" spans="1:18" ht="33.75" customHeight="1">
      <c r="A14" s="35">
        <f>A13+1</f>
        <v>7</v>
      </c>
      <c r="B14" s="54" t="s">
        <v>105</v>
      </c>
      <c r="C14" s="55" t="s">
        <v>50</v>
      </c>
      <c r="D14" s="56" t="s">
        <v>25</v>
      </c>
      <c r="E14" s="55" t="s">
        <v>45</v>
      </c>
      <c r="F14" s="57">
        <v>39799</v>
      </c>
      <c r="G14" s="58" t="s">
        <v>3</v>
      </c>
      <c r="H14" s="59">
        <v>2954862209</v>
      </c>
      <c r="I14" s="60">
        <v>2954862209</v>
      </c>
      <c r="J14" s="60">
        <v>2954862209</v>
      </c>
      <c r="K14" s="60"/>
      <c r="L14" s="60">
        <v>2382953376.19</v>
      </c>
      <c r="M14" s="60">
        <v>523602529.076</v>
      </c>
      <c r="N14" s="60"/>
      <c r="O14" s="60"/>
      <c r="P14" s="60">
        <v>571908832.81</v>
      </c>
      <c r="Q14" s="82">
        <v>16346298.259375418</v>
      </c>
      <c r="R14" s="38"/>
    </row>
    <row r="15" spans="1:18" ht="39" customHeight="1">
      <c r="A15" s="35">
        <f>A14+1</f>
        <v>8</v>
      </c>
      <c r="B15" s="54" t="s">
        <v>106</v>
      </c>
      <c r="C15" s="55" t="s">
        <v>107</v>
      </c>
      <c r="D15" s="56" t="s">
        <v>24</v>
      </c>
      <c r="E15" s="55" t="s">
        <v>44</v>
      </c>
      <c r="F15" s="57">
        <v>39843</v>
      </c>
      <c r="G15" s="58" t="s">
        <v>1</v>
      </c>
      <c r="H15" s="59">
        <v>4690000</v>
      </c>
      <c r="I15" s="60">
        <v>4690000</v>
      </c>
      <c r="J15" s="60">
        <v>4690000</v>
      </c>
      <c r="K15" s="60"/>
      <c r="L15" s="60">
        <v>2320375</v>
      </c>
      <c r="M15" s="60">
        <v>551654.42</v>
      </c>
      <c r="N15" s="60"/>
      <c r="O15" s="60"/>
      <c r="P15" s="60">
        <v>2369625</v>
      </c>
      <c r="Q15" s="82">
        <v>8911685.700000001</v>
      </c>
      <c r="R15" s="38"/>
    </row>
    <row r="16" spans="1:18" s="18" customFormat="1" ht="57" customHeight="1">
      <c r="A16" s="35">
        <f>A15+1</f>
        <v>9</v>
      </c>
      <c r="B16" s="54" t="s">
        <v>108</v>
      </c>
      <c r="C16" s="55" t="s">
        <v>95</v>
      </c>
      <c r="D16" s="56" t="s">
        <v>34</v>
      </c>
      <c r="E16" s="55" t="s">
        <v>43</v>
      </c>
      <c r="F16" s="57">
        <v>39909</v>
      </c>
      <c r="G16" s="58" t="s">
        <v>1</v>
      </c>
      <c r="H16" s="59">
        <v>10000000</v>
      </c>
      <c r="I16" s="60">
        <v>6700000</v>
      </c>
      <c r="J16" s="60">
        <v>6700000</v>
      </c>
      <c r="K16" s="60"/>
      <c r="L16" s="60">
        <v>3349500</v>
      </c>
      <c r="M16" s="60">
        <v>1122137.158</v>
      </c>
      <c r="N16" s="60"/>
      <c r="O16" s="60"/>
      <c r="P16" s="60">
        <v>3350500</v>
      </c>
      <c r="Q16" s="82">
        <v>12600560.4</v>
      </c>
      <c r="R16" s="38"/>
    </row>
    <row r="17" spans="1:18" s="18" customFormat="1" ht="49.5" customHeight="1">
      <c r="A17" s="34">
        <f>A16+1</f>
        <v>10</v>
      </c>
      <c r="B17" s="54" t="s">
        <v>36</v>
      </c>
      <c r="C17" s="55" t="s">
        <v>94</v>
      </c>
      <c r="D17" s="56" t="s">
        <v>62</v>
      </c>
      <c r="E17" s="55" t="s">
        <v>43</v>
      </c>
      <c r="F17" s="57">
        <v>39909</v>
      </c>
      <c r="G17" s="58" t="s">
        <v>1</v>
      </c>
      <c r="H17" s="59">
        <v>38300000</v>
      </c>
      <c r="I17" s="60">
        <v>38299257.82</v>
      </c>
      <c r="J17" s="60">
        <v>38299257.82</v>
      </c>
      <c r="K17" s="60"/>
      <c r="L17" s="60">
        <v>15320400</v>
      </c>
      <c r="M17" s="60">
        <v>6229160.288</v>
      </c>
      <c r="N17" s="60"/>
      <c r="O17" s="60"/>
      <c r="P17" s="60">
        <v>22978857.8</v>
      </c>
      <c r="Q17" s="82">
        <v>86418888.41424</v>
      </c>
      <c r="R17" s="38"/>
    </row>
    <row r="18" spans="1:18" s="18" customFormat="1" ht="54" customHeight="1">
      <c r="A18" s="34">
        <f>A17+1</f>
        <v>11</v>
      </c>
      <c r="B18" s="54" t="s">
        <v>109</v>
      </c>
      <c r="C18" s="55" t="s">
        <v>93</v>
      </c>
      <c r="D18" s="56" t="s">
        <v>23</v>
      </c>
      <c r="E18" s="55" t="s">
        <v>42</v>
      </c>
      <c r="F18" s="57">
        <v>40375</v>
      </c>
      <c r="G18" s="58" t="s">
        <v>1</v>
      </c>
      <c r="H18" s="59">
        <v>82476264.88</v>
      </c>
      <c r="I18" s="60">
        <v>82476264.87</v>
      </c>
      <c r="J18" s="60">
        <v>82476264.88</v>
      </c>
      <c r="K18" s="60"/>
      <c r="L18" s="60">
        <v>22742303.333</v>
      </c>
      <c r="M18" s="60">
        <v>3811709.06</v>
      </c>
      <c r="N18" s="60"/>
      <c r="O18" s="60"/>
      <c r="P18" s="60">
        <v>59733961.547</v>
      </c>
      <c r="Q18" s="82">
        <v>224647482.58595762</v>
      </c>
      <c r="R18" s="38"/>
    </row>
    <row r="19" spans="1:18" s="18" customFormat="1" ht="36.75" customHeight="1">
      <c r="A19" s="34">
        <f>A18+1</f>
        <v>12</v>
      </c>
      <c r="B19" s="54" t="s">
        <v>109</v>
      </c>
      <c r="C19" s="55" t="s">
        <v>92</v>
      </c>
      <c r="D19" s="56" t="s">
        <v>17</v>
      </c>
      <c r="E19" s="55" t="s">
        <v>41</v>
      </c>
      <c r="F19" s="57">
        <v>40375</v>
      </c>
      <c r="G19" s="58" t="s">
        <v>1</v>
      </c>
      <c r="H19" s="59">
        <v>82691647.35</v>
      </c>
      <c r="I19" s="60">
        <v>59193644.91</v>
      </c>
      <c r="J19" s="60">
        <v>59193644.91</v>
      </c>
      <c r="K19" s="60"/>
      <c r="L19" s="60">
        <v>31014277.79</v>
      </c>
      <c r="M19" s="60">
        <v>4838538.25</v>
      </c>
      <c r="N19" s="60"/>
      <c r="O19" s="60"/>
      <c r="P19" s="60">
        <v>28179367.12</v>
      </c>
      <c r="Q19" s="82">
        <v>105976963.86489601</v>
      </c>
      <c r="R19" s="38"/>
    </row>
    <row r="20" spans="1:18" s="18" customFormat="1" ht="48" customHeight="1">
      <c r="A20" s="34">
        <f>A19+1</f>
        <v>13</v>
      </c>
      <c r="B20" s="54" t="s">
        <v>108</v>
      </c>
      <c r="C20" s="55" t="s">
        <v>13</v>
      </c>
      <c r="D20" s="56" t="s">
        <v>14</v>
      </c>
      <c r="E20" s="55" t="s">
        <v>41</v>
      </c>
      <c r="F20" s="57">
        <v>40379</v>
      </c>
      <c r="G20" s="58" t="s">
        <v>1</v>
      </c>
      <c r="H20" s="59">
        <v>3000000</v>
      </c>
      <c r="I20" s="60">
        <v>3000000</v>
      </c>
      <c r="J20" s="60">
        <v>3000000</v>
      </c>
      <c r="K20" s="60"/>
      <c r="L20" s="60">
        <v>718830.33</v>
      </c>
      <c r="M20" s="60">
        <v>166804.67</v>
      </c>
      <c r="N20" s="60"/>
      <c r="O20" s="60"/>
      <c r="P20" s="60">
        <v>2281169.67</v>
      </c>
      <c r="Q20" s="82">
        <v>8579022.894936</v>
      </c>
      <c r="R20" s="38"/>
    </row>
    <row r="21" spans="1:18" s="18" customFormat="1" ht="62.25" customHeight="1">
      <c r="A21" s="34">
        <f>A20+1</f>
        <v>14</v>
      </c>
      <c r="B21" s="54" t="s">
        <v>110</v>
      </c>
      <c r="C21" s="62" t="s">
        <v>157</v>
      </c>
      <c r="D21" s="56" t="s">
        <v>142</v>
      </c>
      <c r="E21" s="55" t="s">
        <v>40</v>
      </c>
      <c r="F21" s="57">
        <v>40724</v>
      </c>
      <c r="G21" s="58" t="s">
        <v>2</v>
      </c>
      <c r="H21" s="59">
        <v>49559548</v>
      </c>
      <c r="I21" s="60">
        <v>49559548</v>
      </c>
      <c r="J21" s="60">
        <v>48453763.79</v>
      </c>
      <c r="K21" s="60"/>
      <c r="L21" s="60">
        <v>6194943.51</v>
      </c>
      <c r="M21" s="60">
        <v>284588.47</v>
      </c>
      <c r="N21" s="60"/>
      <c r="O21" s="60"/>
      <c r="P21" s="60">
        <v>42258820.24</v>
      </c>
      <c r="Q21" s="82">
        <v>190499661.37340596</v>
      </c>
      <c r="R21" s="38"/>
    </row>
    <row r="22" spans="1:18" s="18" customFormat="1" ht="52.5" customHeight="1">
      <c r="A22" s="34">
        <f aca="true" t="shared" si="0" ref="A22:A28">A21+1</f>
        <v>15</v>
      </c>
      <c r="B22" s="54" t="s">
        <v>104</v>
      </c>
      <c r="C22" s="55" t="s">
        <v>48</v>
      </c>
      <c r="D22" s="56" t="s">
        <v>21</v>
      </c>
      <c r="E22" s="55" t="s">
        <v>42</v>
      </c>
      <c r="F22" s="57">
        <v>40744</v>
      </c>
      <c r="G22" s="58" t="s">
        <v>1</v>
      </c>
      <c r="H22" s="59">
        <v>20000000</v>
      </c>
      <c r="I22" s="60">
        <v>23500000</v>
      </c>
      <c r="J22" s="60">
        <v>23500000</v>
      </c>
      <c r="K22" s="60"/>
      <c r="L22" s="60">
        <v>1271953.11</v>
      </c>
      <c r="M22" s="60">
        <v>885995.77</v>
      </c>
      <c r="N22" s="60"/>
      <c r="O22" s="60"/>
      <c r="P22" s="60">
        <v>22228046.89</v>
      </c>
      <c r="Q22" s="82">
        <v>83595238.74391201</v>
      </c>
      <c r="R22" s="38"/>
    </row>
    <row r="23" spans="1:18" s="18" customFormat="1" ht="66" customHeight="1">
      <c r="A23" s="34">
        <f t="shared" si="0"/>
        <v>16</v>
      </c>
      <c r="B23" s="54" t="s">
        <v>110</v>
      </c>
      <c r="C23" s="63" t="s">
        <v>91</v>
      </c>
      <c r="D23" s="56" t="s">
        <v>15</v>
      </c>
      <c r="E23" s="55" t="s">
        <v>41</v>
      </c>
      <c r="F23" s="57">
        <v>40767</v>
      </c>
      <c r="G23" s="58" t="s">
        <v>1</v>
      </c>
      <c r="H23" s="59">
        <v>1503861.11</v>
      </c>
      <c r="I23" s="60">
        <v>1532199.11</v>
      </c>
      <c r="J23" s="60">
        <v>1532199.11</v>
      </c>
      <c r="K23" s="60"/>
      <c r="L23" s="60">
        <v>1235022.441</v>
      </c>
      <c r="M23" s="60">
        <v>81405.703</v>
      </c>
      <c r="N23" s="60"/>
      <c r="O23" s="60"/>
      <c r="P23" s="60">
        <v>297176.669</v>
      </c>
      <c r="Q23" s="82">
        <v>1117622.0167752</v>
      </c>
      <c r="R23" s="38"/>
    </row>
    <row r="24" spans="1:18" s="18" customFormat="1" ht="66" customHeight="1">
      <c r="A24" s="34">
        <f t="shared" si="0"/>
        <v>17</v>
      </c>
      <c r="B24" s="54" t="s">
        <v>110</v>
      </c>
      <c r="C24" s="64" t="s">
        <v>158</v>
      </c>
      <c r="D24" s="56" t="s">
        <v>18</v>
      </c>
      <c r="E24" s="55" t="s">
        <v>41</v>
      </c>
      <c r="F24" s="57">
        <v>40767</v>
      </c>
      <c r="G24" s="58" t="s">
        <v>1</v>
      </c>
      <c r="H24" s="59">
        <v>2947337.97</v>
      </c>
      <c r="I24" s="60">
        <v>3054726.2</v>
      </c>
      <c r="J24" s="60">
        <v>3054726.2</v>
      </c>
      <c r="K24" s="60"/>
      <c r="L24" s="60">
        <v>3054726.2</v>
      </c>
      <c r="M24" s="60">
        <v>138945.96</v>
      </c>
      <c r="N24" s="60"/>
      <c r="O24" s="60"/>
      <c r="P24" s="60"/>
      <c r="Q24" s="82">
        <v>0</v>
      </c>
      <c r="R24" s="38"/>
    </row>
    <row r="25" spans="1:18" s="18" customFormat="1" ht="66" customHeight="1">
      <c r="A25" s="34">
        <f t="shared" si="0"/>
        <v>18</v>
      </c>
      <c r="B25" s="54" t="s">
        <v>110</v>
      </c>
      <c r="C25" s="64" t="s">
        <v>90</v>
      </c>
      <c r="D25" s="56" t="s">
        <v>19</v>
      </c>
      <c r="E25" s="55" t="s">
        <v>41</v>
      </c>
      <c r="F25" s="57">
        <v>40767</v>
      </c>
      <c r="G25" s="58" t="s">
        <v>1</v>
      </c>
      <c r="H25" s="59">
        <v>2526593.15</v>
      </c>
      <c r="I25" s="60">
        <v>2620675.4</v>
      </c>
      <c r="J25" s="60">
        <v>2620675.4</v>
      </c>
      <c r="K25" s="60"/>
      <c r="L25" s="60">
        <v>2620675.4</v>
      </c>
      <c r="M25" s="60">
        <v>122073.431</v>
      </c>
      <c r="N25" s="60"/>
      <c r="O25" s="60"/>
      <c r="P25" s="60"/>
      <c r="Q25" s="82">
        <v>0</v>
      </c>
      <c r="R25" s="38"/>
    </row>
    <row r="26" spans="1:19" s="18" customFormat="1" ht="66" customHeight="1">
      <c r="A26" s="34">
        <f t="shared" si="0"/>
        <v>19</v>
      </c>
      <c r="B26" s="54" t="s">
        <v>110</v>
      </c>
      <c r="C26" s="55" t="s">
        <v>11</v>
      </c>
      <c r="D26" s="56" t="s">
        <v>12</v>
      </c>
      <c r="E26" s="55" t="s">
        <v>40</v>
      </c>
      <c r="F26" s="57">
        <v>40921</v>
      </c>
      <c r="G26" s="58" t="s">
        <v>2</v>
      </c>
      <c r="H26" s="59">
        <v>25047000</v>
      </c>
      <c r="I26" s="60">
        <v>25047000</v>
      </c>
      <c r="J26" s="60">
        <v>22949587.9</v>
      </c>
      <c r="K26" s="60"/>
      <c r="L26" s="60">
        <v>2087252</v>
      </c>
      <c r="M26" s="60">
        <v>36393.58</v>
      </c>
      <c r="N26" s="60"/>
      <c r="O26" s="60"/>
      <c r="P26" s="60">
        <v>20862335.86</v>
      </c>
      <c r="Q26" s="82">
        <v>94045879.5162111</v>
      </c>
      <c r="R26" s="38"/>
      <c r="S26" s="33"/>
    </row>
    <row r="27" spans="1:19" s="18" customFormat="1" ht="57.75" customHeight="1">
      <c r="A27" s="34">
        <f t="shared" si="0"/>
        <v>20</v>
      </c>
      <c r="B27" s="54" t="s">
        <v>36</v>
      </c>
      <c r="C27" s="55" t="s">
        <v>63</v>
      </c>
      <c r="D27" s="56" t="s">
        <v>31</v>
      </c>
      <c r="E27" s="55" t="s">
        <v>43</v>
      </c>
      <c r="F27" s="57">
        <v>40954</v>
      </c>
      <c r="G27" s="58" t="s">
        <v>1</v>
      </c>
      <c r="H27" s="59">
        <v>20000000</v>
      </c>
      <c r="I27" s="60">
        <v>20000000</v>
      </c>
      <c r="J27" s="60">
        <v>20000000</v>
      </c>
      <c r="K27" s="60"/>
      <c r="L27" s="60">
        <v>7821000</v>
      </c>
      <c r="M27" s="60">
        <v>2217699.26</v>
      </c>
      <c r="N27" s="60"/>
      <c r="O27" s="60"/>
      <c r="P27" s="60">
        <v>12178999.98</v>
      </c>
      <c r="Q27" s="82">
        <v>45802783.124784</v>
      </c>
      <c r="R27" s="38"/>
      <c r="S27" s="33"/>
    </row>
    <row r="28" spans="1:18" s="18" customFormat="1" ht="66" customHeight="1">
      <c r="A28" s="34">
        <f t="shared" si="0"/>
        <v>21</v>
      </c>
      <c r="B28" s="54" t="s">
        <v>110</v>
      </c>
      <c r="C28" s="55" t="s">
        <v>51</v>
      </c>
      <c r="D28" s="56" t="s">
        <v>22</v>
      </c>
      <c r="E28" s="55" t="s">
        <v>42</v>
      </c>
      <c r="F28" s="57">
        <v>41033</v>
      </c>
      <c r="G28" s="58" t="s">
        <v>1</v>
      </c>
      <c r="H28" s="59">
        <v>40000000</v>
      </c>
      <c r="I28" s="60">
        <v>39428241.27</v>
      </c>
      <c r="J28" s="60">
        <v>39428241.27</v>
      </c>
      <c r="K28" s="60"/>
      <c r="L28" s="60">
        <v>6974807.44</v>
      </c>
      <c r="M28" s="60">
        <v>2127711.53</v>
      </c>
      <c r="N28" s="60"/>
      <c r="O28" s="60"/>
      <c r="P28" s="60">
        <v>32453433.79</v>
      </c>
      <c r="Q28" s="82">
        <v>122050873.797432</v>
      </c>
      <c r="R28" s="38"/>
    </row>
    <row r="29" spans="1:18" s="18" customFormat="1" ht="58.5" customHeight="1">
      <c r="A29" s="35">
        <f>A28+1</f>
        <v>22</v>
      </c>
      <c r="B29" s="54" t="s">
        <v>36</v>
      </c>
      <c r="C29" s="55" t="s">
        <v>47</v>
      </c>
      <c r="D29" s="56" t="s">
        <v>32</v>
      </c>
      <c r="E29" s="55" t="s">
        <v>43</v>
      </c>
      <c r="F29" s="57">
        <v>41190</v>
      </c>
      <c r="G29" s="58" t="s">
        <v>1</v>
      </c>
      <c r="H29" s="59">
        <v>6988338.99</v>
      </c>
      <c r="I29" s="60">
        <v>6988338.99</v>
      </c>
      <c r="J29" s="83">
        <f>6583491.93+16950.21</f>
        <v>6600442.14</v>
      </c>
      <c r="K29" s="83"/>
      <c r="L29" s="83"/>
      <c r="M29" s="83">
        <v>67302.08</v>
      </c>
      <c r="N29" s="83"/>
      <c r="O29" s="83"/>
      <c r="P29" s="83">
        <f>6583491.93+16950.21</f>
        <v>6600442.14</v>
      </c>
      <c r="Q29" s="82">
        <v>24822942.800111998</v>
      </c>
      <c r="R29" s="38"/>
    </row>
    <row r="30" spans="1:18" s="18" customFormat="1" ht="67.5" customHeight="1">
      <c r="A30" s="34">
        <f>A29+1</f>
        <v>23</v>
      </c>
      <c r="B30" s="54" t="s">
        <v>110</v>
      </c>
      <c r="C30" s="55" t="s">
        <v>83</v>
      </c>
      <c r="D30" s="56" t="s">
        <v>76</v>
      </c>
      <c r="E30" s="55" t="s">
        <v>42</v>
      </c>
      <c r="F30" s="57">
        <v>41604</v>
      </c>
      <c r="G30" s="58" t="s">
        <v>1</v>
      </c>
      <c r="H30" s="59">
        <v>40000000</v>
      </c>
      <c r="I30" s="60">
        <v>40000000</v>
      </c>
      <c r="J30" s="60">
        <v>35240031.22</v>
      </c>
      <c r="K30" s="60"/>
      <c r="L30" s="60">
        <v>1161294.56</v>
      </c>
      <c r="M30" s="60">
        <v>2700638.96</v>
      </c>
      <c r="N30" s="60"/>
      <c r="O30" s="60"/>
      <c r="P30" s="60">
        <v>34078736.65</v>
      </c>
      <c r="Q30" s="82">
        <v>128163312.79332</v>
      </c>
      <c r="R30" s="38"/>
    </row>
    <row r="31" spans="1:18" s="18" customFormat="1" ht="40.5" customHeight="1">
      <c r="A31" s="34">
        <f>A30+1</f>
        <v>24</v>
      </c>
      <c r="B31" s="54" t="s">
        <v>101</v>
      </c>
      <c r="C31" s="54" t="s">
        <v>53</v>
      </c>
      <c r="D31" s="56" t="s">
        <v>54</v>
      </c>
      <c r="E31" s="55" t="s">
        <v>41</v>
      </c>
      <c r="F31" s="57">
        <v>41696</v>
      </c>
      <c r="G31" s="58" t="s">
        <v>1</v>
      </c>
      <c r="H31" s="59">
        <v>25205000</v>
      </c>
      <c r="I31" s="60">
        <v>25205000</v>
      </c>
      <c r="J31" s="60">
        <v>22717480.44</v>
      </c>
      <c r="K31" s="60"/>
      <c r="L31" s="60">
        <v>7993318.482</v>
      </c>
      <c r="M31" s="60">
        <v>1337486.099</v>
      </c>
      <c r="N31" s="60"/>
      <c r="O31" s="60"/>
      <c r="P31" s="60">
        <v>14724161.958</v>
      </c>
      <c r="Q31" s="82">
        <v>55374628.291646406</v>
      </c>
      <c r="R31" s="38"/>
    </row>
    <row r="32" spans="1:18" s="18" customFormat="1" ht="57.75" customHeight="1">
      <c r="A32" s="34">
        <f>A31+1</f>
        <v>25</v>
      </c>
      <c r="B32" s="54" t="s">
        <v>110</v>
      </c>
      <c r="C32" s="55" t="s">
        <v>52</v>
      </c>
      <c r="D32" s="56" t="s">
        <v>133</v>
      </c>
      <c r="E32" s="55" t="s">
        <v>40</v>
      </c>
      <c r="F32" s="57">
        <v>41705</v>
      </c>
      <c r="G32" s="58" t="s">
        <v>2</v>
      </c>
      <c r="H32" s="59">
        <v>64205000</v>
      </c>
      <c r="I32" s="60">
        <v>64205000</v>
      </c>
      <c r="J32" s="60">
        <v>47998607.01</v>
      </c>
      <c r="K32" s="60"/>
      <c r="L32" s="60">
        <v>12841000</v>
      </c>
      <c r="M32" s="60"/>
      <c r="N32" s="60"/>
      <c r="O32" s="60"/>
      <c r="P32" s="60">
        <v>35157606.97</v>
      </c>
      <c r="Q32" s="82">
        <v>158487912.92438352</v>
      </c>
      <c r="R32" s="38"/>
    </row>
    <row r="33" spans="1:18" s="18" customFormat="1" ht="45" customHeight="1">
      <c r="A33" s="34">
        <f>A32+1</f>
        <v>26</v>
      </c>
      <c r="B33" s="54" t="s">
        <v>101</v>
      </c>
      <c r="C33" s="55" t="s">
        <v>98</v>
      </c>
      <c r="D33" s="56" t="s">
        <v>58</v>
      </c>
      <c r="E33" s="55" t="s">
        <v>40</v>
      </c>
      <c r="F33" s="57">
        <v>41715</v>
      </c>
      <c r="G33" s="58" t="s">
        <v>2</v>
      </c>
      <c r="H33" s="59">
        <v>29690000</v>
      </c>
      <c r="I33" s="60">
        <v>30981000</v>
      </c>
      <c r="J33" s="60">
        <v>30981000</v>
      </c>
      <c r="K33" s="60"/>
      <c r="L33" s="60">
        <v>1290876</v>
      </c>
      <c r="M33" s="60">
        <v>1641508.47</v>
      </c>
      <c r="N33" s="60"/>
      <c r="O33" s="60"/>
      <c r="P33" s="60">
        <v>29690124</v>
      </c>
      <c r="Q33" s="82">
        <v>133840900.81106421</v>
      </c>
      <c r="R33" s="38"/>
    </row>
    <row r="34" spans="1:18" s="18" customFormat="1" ht="51.75" customHeight="1">
      <c r="A34" s="34">
        <f aca="true" t="shared" si="1" ref="A34:A39">A33+1</f>
        <v>27</v>
      </c>
      <c r="B34" s="54" t="s">
        <v>101</v>
      </c>
      <c r="C34" s="55" t="s">
        <v>89</v>
      </c>
      <c r="D34" s="56" t="s">
        <v>55</v>
      </c>
      <c r="E34" s="55" t="s">
        <v>39</v>
      </c>
      <c r="F34" s="57">
        <v>41758</v>
      </c>
      <c r="G34" s="58" t="s">
        <v>1</v>
      </c>
      <c r="H34" s="59">
        <v>35000000</v>
      </c>
      <c r="I34" s="60">
        <v>35000000</v>
      </c>
      <c r="J34" s="60">
        <v>33434427.64</v>
      </c>
      <c r="K34" s="60"/>
      <c r="L34" s="60">
        <v>15326000</v>
      </c>
      <c r="M34" s="60">
        <v>3283806.8</v>
      </c>
      <c r="N34" s="60"/>
      <c r="O34" s="60"/>
      <c r="P34" s="60">
        <v>18108427.64</v>
      </c>
      <c r="Q34" s="82">
        <v>68102174.668512</v>
      </c>
      <c r="R34" s="38"/>
    </row>
    <row r="35" spans="1:18" s="18" customFormat="1" ht="48.75" customHeight="1">
      <c r="A35" s="34">
        <f>A34+1</f>
        <v>28</v>
      </c>
      <c r="B35" s="54" t="s">
        <v>111</v>
      </c>
      <c r="C35" s="55" t="s">
        <v>57</v>
      </c>
      <c r="D35" s="56" t="s">
        <v>56</v>
      </c>
      <c r="E35" s="55" t="s">
        <v>43</v>
      </c>
      <c r="F35" s="57">
        <v>41793</v>
      </c>
      <c r="G35" s="58" t="s">
        <v>1</v>
      </c>
      <c r="H35" s="59">
        <v>20000000</v>
      </c>
      <c r="I35" s="60">
        <v>20000000</v>
      </c>
      <c r="J35" s="60">
        <v>2786551.07</v>
      </c>
      <c r="K35" s="60"/>
      <c r="L35" s="60">
        <v>2770539.81</v>
      </c>
      <c r="M35" s="60">
        <v>609131.81</v>
      </c>
      <c r="N35" s="60">
        <v>51.73</v>
      </c>
      <c r="O35" s="60"/>
      <c r="P35" s="60">
        <v>16011.26</v>
      </c>
      <c r="Q35" s="82">
        <v>60215.146608</v>
      </c>
      <c r="R35" s="38"/>
    </row>
    <row r="36" spans="1:18" s="18" customFormat="1" ht="41.25" customHeight="1">
      <c r="A36" s="34">
        <f>A35+1</f>
        <v>29</v>
      </c>
      <c r="B36" s="54" t="s">
        <v>101</v>
      </c>
      <c r="C36" s="55" t="s">
        <v>59</v>
      </c>
      <c r="D36" s="56" t="s">
        <v>61</v>
      </c>
      <c r="E36" s="55" t="s">
        <v>60</v>
      </c>
      <c r="F36" s="57">
        <v>41996</v>
      </c>
      <c r="G36" s="58" t="s">
        <v>0</v>
      </c>
      <c r="H36" s="59">
        <v>59000000</v>
      </c>
      <c r="I36" s="60">
        <v>59000000</v>
      </c>
      <c r="J36" s="60">
        <v>51787815.94</v>
      </c>
      <c r="K36" s="60"/>
      <c r="L36" s="60"/>
      <c r="M36" s="60">
        <v>4904474.659</v>
      </c>
      <c r="N36" s="60"/>
      <c r="O36" s="60"/>
      <c r="P36" s="60">
        <v>51787815.94</v>
      </c>
      <c r="Q36" s="82">
        <v>163665034.71518198</v>
      </c>
      <c r="R36" s="38"/>
    </row>
    <row r="37" spans="1:18" s="18" customFormat="1" ht="63.75" customHeight="1">
      <c r="A37" s="34">
        <f t="shared" si="1"/>
        <v>30</v>
      </c>
      <c r="B37" s="54" t="s">
        <v>110</v>
      </c>
      <c r="C37" s="55" t="s">
        <v>65</v>
      </c>
      <c r="D37" s="56" t="s">
        <v>66</v>
      </c>
      <c r="E37" s="55" t="s">
        <v>40</v>
      </c>
      <c r="F37" s="57">
        <v>42089</v>
      </c>
      <c r="G37" s="58" t="s">
        <v>0</v>
      </c>
      <c r="H37" s="59">
        <v>108000000</v>
      </c>
      <c r="I37" s="60">
        <v>108000000</v>
      </c>
      <c r="J37" s="60">
        <v>71218031.47</v>
      </c>
      <c r="K37" s="60"/>
      <c r="L37" s="60"/>
      <c r="M37" s="60"/>
      <c r="N37" s="60"/>
      <c r="O37" s="60"/>
      <c r="P37" s="60">
        <v>71218031.45</v>
      </c>
      <c r="Q37" s="82">
        <v>225070344.791435</v>
      </c>
      <c r="R37" s="38"/>
    </row>
    <row r="38" spans="1:18" s="18" customFormat="1" ht="57.75" customHeight="1">
      <c r="A38" s="34">
        <f t="shared" si="1"/>
        <v>31</v>
      </c>
      <c r="B38" s="54" t="s">
        <v>111</v>
      </c>
      <c r="C38" s="55" t="s">
        <v>84</v>
      </c>
      <c r="D38" s="56" t="s">
        <v>67</v>
      </c>
      <c r="E38" s="55" t="s">
        <v>41</v>
      </c>
      <c r="F38" s="57">
        <v>42320</v>
      </c>
      <c r="G38" s="58" t="s">
        <v>1</v>
      </c>
      <c r="H38" s="59">
        <v>4300000</v>
      </c>
      <c r="I38" s="60">
        <v>4300000</v>
      </c>
      <c r="J38" s="60">
        <v>305857.9</v>
      </c>
      <c r="K38" s="60"/>
      <c r="L38" s="60">
        <v>54100.45</v>
      </c>
      <c r="M38" s="60">
        <v>124631.851</v>
      </c>
      <c r="N38" s="60"/>
      <c r="O38" s="60"/>
      <c r="P38" s="60">
        <v>251757.45</v>
      </c>
      <c r="Q38" s="82">
        <v>946809.4179600001</v>
      </c>
      <c r="R38" s="38"/>
    </row>
    <row r="39" spans="1:18" s="18" customFormat="1" ht="61.5" customHeight="1">
      <c r="A39" s="34">
        <f t="shared" si="1"/>
        <v>32</v>
      </c>
      <c r="B39" s="54" t="s">
        <v>110</v>
      </c>
      <c r="C39" s="55" t="s">
        <v>68</v>
      </c>
      <c r="D39" s="56" t="s">
        <v>69</v>
      </c>
      <c r="E39" s="55" t="s">
        <v>40</v>
      </c>
      <c r="F39" s="57">
        <v>42398</v>
      </c>
      <c r="G39" s="58" t="s">
        <v>2</v>
      </c>
      <c r="H39" s="59">
        <v>23005000</v>
      </c>
      <c r="I39" s="60">
        <v>23005000</v>
      </c>
      <c r="J39" s="60">
        <v>18359346.63</v>
      </c>
      <c r="K39" s="60"/>
      <c r="L39" s="60">
        <v>1150250</v>
      </c>
      <c r="M39" s="60">
        <v>1773.07</v>
      </c>
      <c r="N39" s="60"/>
      <c r="O39" s="60"/>
      <c r="P39" s="60">
        <v>17209096.59</v>
      </c>
      <c r="Q39" s="82">
        <v>77577344.90264215</v>
      </c>
      <c r="R39" s="38"/>
    </row>
    <row r="40" spans="1:18" s="18" customFormat="1" ht="61.5" customHeight="1">
      <c r="A40" s="34">
        <f aca="true" t="shared" si="2" ref="A40:A47">A39+1</f>
        <v>33</v>
      </c>
      <c r="B40" s="54" t="s">
        <v>110</v>
      </c>
      <c r="C40" s="55" t="s">
        <v>70</v>
      </c>
      <c r="D40" s="56" t="s">
        <v>71</v>
      </c>
      <c r="E40" s="55" t="s">
        <v>40</v>
      </c>
      <c r="F40" s="57">
        <v>42398</v>
      </c>
      <c r="G40" s="58" t="s">
        <v>0</v>
      </c>
      <c r="H40" s="59">
        <v>43000000</v>
      </c>
      <c r="I40" s="60">
        <v>43000000</v>
      </c>
      <c r="J40" s="60">
        <v>29630516.71</v>
      </c>
      <c r="K40" s="60"/>
      <c r="L40" s="60"/>
      <c r="M40" s="60"/>
      <c r="N40" s="60"/>
      <c r="O40" s="60"/>
      <c r="P40" s="60">
        <v>29630516.71</v>
      </c>
      <c r="Q40" s="82">
        <v>93641321.958613</v>
      </c>
      <c r="R40" s="38"/>
    </row>
    <row r="41" spans="1:18" s="18" customFormat="1" ht="61.5" customHeight="1">
      <c r="A41" s="34">
        <f t="shared" si="2"/>
        <v>34</v>
      </c>
      <c r="B41" s="54" t="s">
        <v>110</v>
      </c>
      <c r="C41" s="55" t="s">
        <v>85</v>
      </c>
      <c r="D41" s="56" t="s">
        <v>72</v>
      </c>
      <c r="E41" s="55" t="s">
        <v>42</v>
      </c>
      <c r="F41" s="57">
        <v>42415</v>
      </c>
      <c r="G41" s="58" t="s">
        <v>1</v>
      </c>
      <c r="H41" s="59">
        <v>100000000</v>
      </c>
      <c r="I41" s="60">
        <v>100000000</v>
      </c>
      <c r="J41" s="60">
        <v>1000000</v>
      </c>
      <c r="K41" s="60"/>
      <c r="L41" s="60"/>
      <c r="M41" s="60"/>
      <c r="N41" s="60"/>
      <c r="O41" s="60"/>
      <c r="P41" s="60">
        <v>1000000</v>
      </c>
      <c r="Q41" s="82">
        <v>3760800</v>
      </c>
      <c r="R41" s="38"/>
    </row>
    <row r="42" spans="1:18" ht="39.75" customHeight="1">
      <c r="A42" s="34">
        <f t="shared" si="2"/>
        <v>35</v>
      </c>
      <c r="B42" s="54" t="s">
        <v>112</v>
      </c>
      <c r="C42" s="55" t="s">
        <v>88</v>
      </c>
      <c r="D42" s="56" t="s">
        <v>131</v>
      </c>
      <c r="E42" s="55" t="s">
        <v>41</v>
      </c>
      <c r="F42" s="57">
        <v>42457</v>
      </c>
      <c r="G42" s="58" t="s">
        <v>1</v>
      </c>
      <c r="H42" s="59">
        <v>3700000</v>
      </c>
      <c r="I42" s="60">
        <v>3540821.5</v>
      </c>
      <c r="J42" s="60">
        <v>3540821.5</v>
      </c>
      <c r="K42" s="60"/>
      <c r="L42" s="60">
        <v>1524226.67</v>
      </c>
      <c r="M42" s="60">
        <v>168514.93</v>
      </c>
      <c r="N42" s="60"/>
      <c r="O42" s="60"/>
      <c r="P42" s="60">
        <v>2016594.83</v>
      </c>
      <c r="Q42" s="82">
        <v>7584009.8366640005</v>
      </c>
      <c r="R42" s="38"/>
    </row>
    <row r="43" spans="1:18" s="18" customFormat="1" ht="49.5" customHeight="1">
      <c r="A43" s="34">
        <f t="shared" si="2"/>
        <v>36</v>
      </c>
      <c r="B43" s="54" t="s">
        <v>36</v>
      </c>
      <c r="C43" s="55" t="s">
        <v>74</v>
      </c>
      <c r="D43" s="56" t="s">
        <v>73</v>
      </c>
      <c r="E43" s="55" t="s">
        <v>43</v>
      </c>
      <c r="F43" s="57">
        <v>42506</v>
      </c>
      <c r="G43" s="58" t="s">
        <v>1</v>
      </c>
      <c r="H43" s="59">
        <v>30000000</v>
      </c>
      <c r="I43" s="60">
        <v>30000000</v>
      </c>
      <c r="J43" s="60">
        <v>29106290.28</v>
      </c>
      <c r="K43" s="60"/>
      <c r="L43" s="60"/>
      <c r="M43" s="60">
        <v>977876.805</v>
      </c>
      <c r="N43" s="60"/>
      <c r="O43" s="60"/>
      <c r="P43" s="60">
        <v>29106290.26</v>
      </c>
      <c r="Q43" s="82">
        <v>109462936.40980801</v>
      </c>
      <c r="R43" s="38"/>
    </row>
    <row r="44" spans="1:18" s="18" customFormat="1" ht="32.25" customHeight="1">
      <c r="A44" s="34">
        <f t="shared" si="2"/>
        <v>37</v>
      </c>
      <c r="B44" s="54" t="s">
        <v>37</v>
      </c>
      <c r="C44" s="55" t="s">
        <v>78</v>
      </c>
      <c r="D44" s="56" t="s">
        <v>79</v>
      </c>
      <c r="E44" s="55" t="s">
        <v>41</v>
      </c>
      <c r="F44" s="57">
        <v>42572</v>
      </c>
      <c r="G44" s="58" t="s">
        <v>1</v>
      </c>
      <c r="H44" s="59">
        <v>27000000</v>
      </c>
      <c r="I44" s="60">
        <v>27000000</v>
      </c>
      <c r="J44" s="60">
        <v>26999995.3</v>
      </c>
      <c r="K44" s="60"/>
      <c r="L44" s="60">
        <v>7714285.72</v>
      </c>
      <c r="M44" s="60">
        <v>1079655.95</v>
      </c>
      <c r="N44" s="60"/>
      <c r="O44" s="60"/>
      <c r="P44" s="60">
        <v>19285709.58</v>
      </c>
      <c r="Q44" s="82">
        <v>72529696.58846399</v>
      </c>
      <c r="R44" s="38"/>
    </row>
    <row r="45" spans="1:18" s="18" customFormat="1" ht="42" customHeight="1">
      <c r="A45" s="34">
        <f t="shared" si="2"/>
        <v>38</v>
      </c>
      <c r="B45" s="54" t="s">
        <v>113</v>
      </c>
      <c r="C45" s="55" t="s">
        <v>86</v>
      </c>
      <c r="D45" s="56" t="s">
        <v>87</v>
      </c>
      <c r="E45" s="55" t="s">
        <v>41</v>
      </c>
      <c r="F45" s="57">
        <v>42641</v>
      </c>
      <c r="G45" s="58" t="s">
        <v>5</v>
      </c>
      <c r="H45" s="59">
        <v>10000000</v>
      </c>
      <c r="I45" s="60">
        <v>27922005.12</v>
      </c>
      <c r="J45" s="60">
        <v>27922005.12</v>
      </c>
      <c r="K45" s="60"/>
      <c r="L45" s="60">
        <v>7867247.86</v>
      </c>
      <c r="M45" s="60">
        <v>8753807.97</v>
      </c>
      <c r="N45" s="60">
        <v>110467.9</v>
      </c>
      <c r="O45" s="60"/>
      <c r="P45" s="60">
        <v>20054757.26</v>
      </c>
      <c r="Q45" s="82">
        <v>20054757.26</v>
      </c>
      <c r="R45" s="38"/>
    </row>
    <row r="46" spans="1:18" s="18" customFormat="1" ht="55.5" customHeight="1">
      <c r="A46" s="44">
        <f t="shared" si="2"/>
        <v>39</v>
      </c>
      <c r="B46" s="61" t="s">
        <v>109</v>
      </c>
      <c r="C46" s="66" t="s">
        <v>115</v>
      </c>
      <c r="D46" s="67" t="s">
        <v>114</v>
      </c>
      <c r="E46" s="55" t="s">
        <v>43</v>
      </c>
      <c r="F46" s="57">
        <v>42734</v>
      </c>
      <c r="G46" s="58" t="s">
        <v>1</v>
      </c>
      <c r="H46" s="59">
        <v>76854131</v>
      </c>
      <c r="I46" s="60">
        <v>76854131</v>
      </c>
      <c r="J46" s="60">
        <v>76854131</v>
      </c>
      <c r="K46" s="60"/>
      <c r="L46" s="60">
        <v>3000000</v>
      </c>
      <c r="M46" s="60">
        <v>16570033.245</v>
      </c>
      <c r="N46" s="60"/>
      <c r="O46" s="60"/>
      <c r="P46" s="60">
        <v>73854131</v>
      </c>
      <c r="Q46" s="82">
        <v>277750615.86480004</v>
      </c>
      <c r="R46" s="38"/>
    </row>
    <row r="47" spans="1:18" s="18" customFormat="1" ht="65.25" customHeight="1">
      <c r="A47" s="44">
        <f t="shared" si="2"/>
        <v>40</v>
      </c>
      <c r="B47" s="54" t="s">
        <v>110</v>
      </c>
      <c r="C47" s="66" t="s">
        <v>116</v>
      </c>
      <c r="D47" s="67" t="s">
        <v>117</v>
      </c>
      <c r="E47" s="66" t="s">
        <v>40</v>
      </c>
      <c r="F47" s="57">
        <v>42790</v>
      </c>
      <c r="G47" s="67" t="s">
        <v>0</v>
      </c>
      <c r="H47" s="59">
        <v>99000000</v>
      </c>
      <c r="I47" s="60">
        <v>94000000</v>
      </c>
      <c r="J47" s="60">
        <v>37802584.88</v>
      </c>
      <c r="K47" s="60"/>
      <c r="L47" s="60"/>
      <c r="M47" s="60"/>
      <c r="N47" s="60"/>
      <c r="O47" s="60"/>
      <c r="P47" s="60">
        <v>37802584.88</v>
      </c>
      <c r="Q47" s="82">
        <v>119467508.99626401</v>
      </c>
      <c r="R47" s="38"/>
    </row>
    <row r="48" spans="1:18" s="18" customFormat="1" ht="53.25" customHeight="1">
      <c r="A48" s="44">
        <f aca="true" t="shared" si="3" ref="A48:A55">A47+1</f>
        <v>41</v>
      </c>
      <c r="B48" s="54" t="s">
        <v>111</v>
      </c>
      <c r="C48" s="66" t="s">
        <v>20</v>
      </c>
      <c r="D48" s="67" t="s">
        <v>118</v>
      </c>
      <c r="E48" s="66" t="s">
        <v>41</v>
      </c>
      <c r="F48" s="57">
        <v>42817</v>
      </c>
      <c r="G48" s="67" t="s">
        <v>1</v>
      </c>
      <c r="H48" s="59">
        <v>1132707.26</v>
      </c>
      <c r="I48" s="60">
        <v>1132707.26</v>
      </c>
      <c r="J48" s="60">
        <v>1132707.26</v>
      </c>
      <c r="K48" s="60"/>
      <c r="L48" s="60">
        <v>732600</v>
      </c>
      <c r="M48" s="60">
        <v>35574.19</v>
      </c>
      <c r="N48" s="60"/>
      <c r="O48" s="60"/>
      <c r="P48" s="60">
        <v>400107.26</v>
      </c>
      <c r="Q48" s="82">
        <v>1504723.383408</v>
      </c>
      <c r="R48" s="38"/>
    </row>
    <row r="49" spans="1:18" s="18" customFormat="1" ht="64.5" customHeight="1">
      <c r="A49" s="44">
        <f t="shared" si="3"/>
        <v>42</v>
      </c>
      <c r="B49" s="54" t="s">
        <v>101</v>
      </c>
      <c r="C49" s="62" t="s">
        <v>121</v>
      </c>
      <c r="D49" s="68" t="s">
        <v>132</v>
      </c>
      <c r="E49" s="66" t="s">
        <v>43</v>
      </c>
      <c r="F49" s="57">
        <v>42923</v>
      </c>
      <c r="G49" s="67" t="s">
        <v>1</v>
      </c>
      <c r="H49" s="59">
        <v>125000000</v>
      </c>
      <c r="I49" s="60">
        <v>125000000</v>
      </c>
      <c r="J49" s="60">
        <v>1345421</v>
      </c>
      <c r="K49" s="60"/>
      <c r="L49" s="60"/>
      <c r="M49" s="60">
        <v>2401769.34</v>
      </c>
      <c r="N49" s="60"/>
      <c r="O49" s="60"/>
      <c r="P49" s="60">
        <v>1345421</v>
      </c>
      <c r="Q49" s="82">
        <v>5059859.296800001</v>
      </c>
      <c r="R49" s="38"/>
    </row>
    <row r="50" spans="1:18" s="18" customFormat="1" ht="53.25" customHeight="1">
      <c r="A50" s="44">
        <f t="shared" si="3"/>
        <v>43</v>
      </c>
      <c r="B50" s="54" t="s">
        <v>124</v>
      </c>
      <c r="C50" s="62" t="s">
        <v>122</v>
      </c>
      <c r="D50" s="58" t="s">
        <v>125</v>
      </c>
      <c r="E50" s="66" t="s">
        <v>123</v>
      </c>
      <c r="F50" s="57">
        <v>42936</v>
      </c>
      <c r="G50" s="67" t="s">
        <v>1</v>
      </c>
      <c r="H50" s="59">
        <v>7000000</v>
      </c>
      <c r="I50" s="60">
        <v>7000000</v>
      </c>
      <c r="J50" s="60">
        <v>7000000</v>
      </c>
      <c r="K50" s="60"/>
      <c r="L50" s="60"/>
      <c r="M50" s="60">
        <v>257769.32</v>
      </c>
      <c r="N50" s="60"/>
      <c r="O50" s="60"/>
      <c r="P50" s="60">
        <v>7000000</v>
      </c>
      <c r="Q50" s="82">
        <v>26325600</v>
      </c>
      <c r="R50" s="38"/>
    </row>
    <row r="51" spans="1:18" s="18" customFormat="1" ht="32.25" customHeight="1">
      <c r="A51" s="44">
        <f t="shared" si="3"/>
        <v>44</v>
      </c>
      <c r="B51" s="54" t="s">
        <v>36</v>
      </c>
      <c r="C51" s="76" t="s">
        <v>126</v>
      </c>
      <c r="D51" s="67" t="s">
        <v>134</v>
      </c>
      <c r="E51" s="70" t="s">
        <v>41</v>
      </c>
      <c r="F51" s="57">
        <v>42992</v>
      </c>
      <c r="G51" s="67" t="s">
        <v>1</v>
      </c>
      <c r="H51" s="59">
        <v>5500000</v>
      </c>
      <c r="I51" s="60">
        <v>5500000</v>
      </c>
      <c r="J51" s="60">
        <v>5244977.05</v>
      </c>
      <c r="K51" s="60"/>
      <c r="L51" s="60">
        <v>582047.28</v>
      </c>
      <c r="M51" s="60">
        <v>116157.44</v>
      </c>
      <c r="N51" s="60"/>
      <c r="O51" s="60"/>
      <c r="P51" s="60">
        <v>4662929.77</v>
      </c>
      <c r="Q51" s="82">
        <v>17536346.279016</v>
      </c>
      <c r="R51" s="38"/>
    </row>
    <row r="52" spans="1:18" s="18" customFormat="1" ht="83.25" customHeight="1">
      <c r="A52" s="44">
        <f t="shared" si="3"/>
        <v>45</v>
      </c>
      <c r="B52" s="54" t="s">
        <v>104</v>
      </c>
      <c r="C52" s="66" t="s">
        <v>49</v>
      </c>
      <c r="D52" s="67" t="s">
        <v>128</v>
      </c>
      <c r="E52" s="70" t="s">
        <v>41</v>
      </c>
      <c r="F52" s="57">
        <v>43048</v>
      </c>
      <c r="G52" s="67" t="s">
        <v>5</v>
      </c>
      <c r="H52" s="59">
        <v>37023382.16</v>
      </c>
      <c r="I52" s="60">
        <v>37023382.16</v>
      </c>
      <c r="J52" s="60">
        <v>37023382.16</v>
      </c>
      <c r="K52" s="60"/>
      <c r="L52" s="60">
        <v>3897200</v>
      </c>
      <c r="M52" s="60">
        <v>5219157.9</v>
      </c>
      <c r="N52" s="60"/>
      <c r="O52" s="60"/>
      <c r="P52" s="60">
        <v>33126182.16</v>
      </c>
      <c r="Q52" s="82">
        <v>33126182.16</v>
      </c>
      <c r="R52" s="38"/>
    </row>
    <row r="53" spans="1:18" s="18" customFormat="1" ht="48" customHeight="1">
      <c r="A53" s="44">
        <f t="shared" si="3"/>
        <v>46</v>
      </c>
      <c r="B53" s="54" t="s">
        <v>104</v>
      </c>
      <c r="C53" s="66" t="s">
        <v>16</v>
      </c>
      <c r="D53" s="67" t="s">
        <v>127</v>
      </c>
      <c r="E53" s="70" t="s">
        <v>41</v>
      </c>
      <c r="F53" s="57">
        <v>43048</v>
      </c>
      <c r="G53" s="67" t="s">
        <v>1</v>
      </c>
      <c r="H53" s="59">
        <v>17509199.83</v>
      </c>
      <c r="I53" s="60">
        <v>17509199.83</v>
      </c>
      <c r="J53" s="60">
        <v>17509199.83</v>
      </c>
      <c r="K53" s="60"/>
      <c r="L53" s="60"/>
      <c r="M53" s="60">
        <v>464704.58</v>
      </c>
      <c r="N53" s="60"/>
      <c r="O53" s="60"/>
      <c r="P53" s="60">
        <v>17509199.83</v>
      </c>
      <c r="Q53" s="82">
        <v>65848598.720663995</v>
      </c>
      <c r="R53" s="38"/>
    </row>
    <row r="54" spans="1:18" s="18" customFormat="1" ht="75" customHeight="1">
      <c r="A54" s="44">
        <f t="shared" si="3"/>
        <v>47</v>
      </c>
      <c r="B54" s="54" t="s">
        <v>104</v>
      </c>
      <c r="C54" s="62" t="s">
        <v>159</v>
      </c>
      <c r="D54" s="68" t="s">
        <v>130</v>
      </c>
      <c r="E54" s="71" t="s">
        <v>41</v>
      </c>
      <c r="F54" s="57">
        <v>43221</v>
      </c>
      <c r="G54" s="68" t="s">
        <v>1</v>
      </c>
      <c r="H54" s="59">
        <v>28000000</v>
      </c>
      <c r="I54" s="60">
        <v>38000000</v>
      </c>
      <c r="J54" s="60">
        <v>27122414.36</v>
      </c>
      <c r="K54" s="60"/>
      <c r="L54" s="60"/>
      <c r="M54" s="60">
        <v>487042.86</v>
      </c>
      <c r="N54" s="60"/>
      <c r="O54" s="60"/>
      <c r="P54" s="60">
        <v>27122414.36</v>
      </c>
      <c r="Q54" s="82">
        <v>102001975.925088</v>
      </c>
      <c r="R54" s="38"/>
    </row>
    <row r="55" spans="1:18" s="18" customFormat="1" ht="56.25" customHeight="1">
      <c r="A55" s="44">
        <f t="shared" si="3"/>
        <v>48</v>
      </c>
      <c r="B55" s="54" t="s">
        <v>111</v>
      </c>
      <c r="C55" s="62" t="s">
        <v>129</v>
      </c>
      <c r="D55" s="68" t="s">
        <v>137</v>
      </c>
      <c r="E55" s="69" t="s">
        <v>43</v>
      </c>
      <c r="F55" s="57">
        <v>43220</v>
      </c>
      <c r="G55" s="68" t="s">
        <v>1</v>
      </c>
      <c r="H55" s="59">
        <v>30000000</v>
      </c>
      <c r="I55" s="60">
        <v>30000000</v>
      </c>
      <c r="J55" s="60">
        <v>446715.58</v>
      </c>
      <c r="K55" s="60"/>
      <c r="L55" s="60"/>
      <c r="M55" s="60">
        <v>546979.72</v>
      </c>
      <c r="N55" s="60"/>
      <c r="O55" s="60"/>
      <c r="P55" s="60">
        <v>446715.58</v>
      </c>
      <c r="Q55" s="82">
        <v>1680007.9532640001</v>
      </c>
      <c r="R55" s="38"/>
    </row>
    <row r="56" spans="1:18" s="18" customFormat="1" ht="40.5" customHeight="1">
      <c r="A56" s="44">
        <f aca="true" t="shared" si="4" ref="A56:A61">A55+1</f>
        <v>49</v>
      </c>
      <c r="B56" s="54" t="s">
        <v>37</v>
      </c>
      <c r="C56" s="62" t="s">
        <v>135</v>
      </c>
      <c r="D56" s="68" t="s">
        <v>136</v>
      </c>
      <c r="E56" s="69" t="s">
        <v>41</v>
      </c>
      <c r="F56" s="57">
        <v>43530</v>
      </c>
      <c r="G56" s="68" t="s">
        <v>1</v>
      </c>
      <c r="H56" s="59">
        <v>15000000</v>
      </c>
      <c r="I56" s="60">
        <v>15000000</v>
      </c>
      <c r="J56" s="60">
        <v>150000</v>
      </c>
      <c r="K56" s="60"/>
      <c r="L56" s="60"/>
      <c r="M56" s="60">
        <v>159931.251</v>
      </c>
      <c r="N56" s="60"/>
      <c r="O56" s="60"/>
      <c r="P56" s="60">
        <v>150000</v>
      </c>
      <c r="Q56" s="82">
        <v>564120</v>
      </c>
      <c r="R56" s="38"/>
    </row>
    <row r="57" spans="1:18" s="18" customFormat="1" ht="48" customHeight="1">
      <c r="A57" s="42">
        <f t="shared" si="4"/>
        <v>50</v>
      </c>
      <c r="B57" s="54" t="s">
        <v>108</v>
      </c>
      <c r="C57" s="62" t="s">
        <v>138</v>
      </c>
      <c r="D57" s="72" t="s">
        <v>139</v>
      </c>
      <c r="E57" s="62" t="s">
        <v>43</v>
      </c>
      <c r="F57" s="57">
        <v>43563</v>
      </c>
      <c r="G57" s="72" t="s">
        <v>1</v>
      </c>
      <c r="H57" s="59">
        <v>40000000</v>
      </c>
      <c r="I57" s="60">
        <v>40000000</v>
      </c>
      <c r="J57" s="60">
        <v>770970.87</v>
      </c>
      <c r="K57" s="60"/>
      <c r="L57" s="60"/>
      <c r="M57" s="60">
        <v>647233.99</v>
      </c>
      <c r="N57" s="60"/>
      <c r="O57" s="60"/>
      <c r="P57" s="60">
        <v>770970.87</v>
      </c>
      <c r="Q57" s="82">
        <v>2899467.2478960003</v>
      </c>
      <c r="R57" s="38"/>
    </row>
    <row r="58" spans="1:18" s="18" customFormat="1" ht="57" customHeight="1">
      <c r="A58" s="42">
        <f t="shared" si="4"/>
        <v>51</v>
      </c>
      <c r="B58" s="54" t="s">
        <v>101</v>
      </c>
      <c r="C58" s="69" t="s">
        <v>141</v>
      </c>
      <c r="D58" s="68" t="s">
        <v>140</v>
      </c>
      <c r="E58" s="69" t="s">
        <v>60</v>
      </c>
      <c r="F58" s="57">
        <v>43784</v>
      </c>
      <c r="G58" s="68" t="s">
        <v>1</v>
      </c>
      <c r="H58" s="59">
        <v>62000000</v>
      </c>
      <c r="I58" s="60">
        <v>62000000</v>
      </c>
      <c r="J58" s="60">
        <v>6874756.44</v>
      </c>
      <c r="K58" s="60"/>
      <c r="L58" s="60"/>
      <c r="M58" s="60">
        <v>286703.7</v>
      </c>
      <c r="N58" s="60"/>
      <c r="O58" s="60"/>
      <c r="P58" s="60">
        <v>6874756.44</v>
      </c>
      <c r="Q58" s="82">
        <v>25854584.019552004</v>
      </c>
      <c r="R58" s="43"/>
    </row>
    <row r="59" spans="1:18" s="18" customFormat="1" ht="32.25" customHeight="1">
      <c r="A59" s="42">
        <f t="shared" si="4"/>
        <v>52</v>
      </c>
      <c r="B59" s="54" t="s">
        <v>37</v>
      </c>
      <c r="C59" s="69" t="s">
        <v>144</v>
      </c>
      <c r="D59" s="67" t="s">
        <v>143</v>
      </c>
      <c r="E59" s="69" t="s">
        <v>41</v>
      </c>
      <c r="F59" s="57">
        <v>43896</v>
      </c>
      <c r="G59" s="68" t="s">
        <v>1</v>
      </c>
      <c r="H59" s="59">
        <v>80000000</v>
      </c>
      <c r="I59" s="60">
        <v>80000000</v>
      </c>
      <c r="J59" s="60">
        <v>58085973.17</v>
      </c>
      <c r="K59" s="60"/>
      <c r="L59" s="60"/>
      <c r="M59" s="60">
        <v>456041.9</v>
      </c>
      <c r="N59" s="60"/>
      <c r="O59" s="60"/>
      <c r="P59" s="60">
        <v>58085973.17</v>
      </c>
      <c r="Q59" s="82">
        <v>218449727.897736</v>
      </c>
      <c r="R59" s="43"/>
    </row>
    <row r="60" spans="1:18" s="18" customFormat="1" ht="52.5" customHeight="1">
      <c r="A60" s="42">
        <f t="shared" si="4"/>
        <v>53</v>
      </c>
      <c r="B60" s="54" t="s">
        <v>113</v>
      </c>
      <c r="C60" s="54" t="s">
        <v>145</v>
      </c>
      <c r="D60" s="69" t="s">
        <v>150</v>
      </c>
      <c r="E60" s="69" t="s">
        <v>41</v>
      </c>
      <c r="F60" s="57">
        <v>43913</v>
      </c>
      <c r="G60" s="68" t="s">
        <v>5</v>
      </c>
      <c r="H60" s="65">
        <v>17000000</v>
      </c>
      <c r="I60" s="53">
        <v>19000000</v>
      </c>
      <c r="J60" s="60">
        <v>71328816.52</v>
      </c>
      <c r="K60" s="60"/>
      <c r="L60" s="60"/>
      <c r="M60" s="60"/>
      <c r="N60" s="60"/>
      <c r="O60" s="60"/>
      <c r="P60" s="60">
        <v>71328816.52</v>
      </c>
      <c r="Q60" s="82">
        <v>71328816.52</v>
      </c>
      <c r="R60" s="43"/>
    </row>
    <row r="61" spans="1:18" s="18" customFormat="1" ht="31.5" customHeight="1">
      <c r="A61" s="42">
        <f t="shared" si="4"/>
        <v>54</v>
      </c>
      <c r="B61" s="54" t="s">
        <v>37</v>
      </c>
      <c r="C61" s="62" t="s">
        <v>147</v>
      </c>
      <c r="D61" s="67" t="s">
        <v>148</v>
      </c>
      <c r="E61" s="69" t="s">
        <v>41</v>
      </c>
      <c r="F61" s="57">
        <v>44020</v>
      </c>
      <c r="G61" s="68" t="s">
        <v>1</v>
      </c>
      <c r="H61" s="59">
        <v>75000000</v>
      </c>
      <c r="I61" s="60">
        <v>75000000</v>
      </c>
      <c r="J61" s="60">
        <v>500000</v>
      </c>
      <c r="K61" s="60"/>
      <c r="L61" s="60"/>
      <c r="M61" s="60">
        <v>231743.05</v>
      </c>
      <c r="N61" s="60"/>
      <c r="O61" s="60"/>
      <c r="P61" s="60">
        <v>500000</v>
      </c>
      <c r="Q61" s="82">
        <v>1880400</v>
      </c>
      <c r="R61" s="43"/>
    </row>
    <row r="62" spans="1:18" s="18" customFormat="1" ht="43.5" customHeight="1">
      <c r="A62" s="42">
        <f>A61+1</f>
        <v>55</v>
      </c>
      <c r="B62" s="54" t="s">
        <v>101</v>
      </c>
      <c r="C62" s="62" t="s">
        <v>146</v>
      </c>
      <c r="D62" s="73" t="s">
        <v>149</v>
      </c>
      <c r="E62" s="69" t="s">
        <v>43</v>
      </c>
      <c r="F62" s="57">
        <v>44040</v>
      </c>
      <c r="G62" s="68" t="s">
        <v>1</v>
      </c>
      <c r="H62" s="59">
        <v>100000000</v>
      </c>
      <c r="I62" s="60">
        <v>100000000</v>
      </c>
      <c r="J62" s="60"/>
      <c r="K62" s="60"/>
      <c r="L62" s="60"/>
      <c r="M62" s="60">
        <v>642500</v>
      </c>
      <c r="N62" s="60"/>
      <c r="O62" s="60"/>
      <c r="P62" s="60"/>
      <c r="Q62" s="82">
        <v>0</v>
      </c>
      <c r="R62" s="43"/>
    </row>
    <row r="63" spans="1:18" s="18" customFormat="1" ht="63.75" customHeight="1">
      <c r="A63" s="42">
        <f>A62+1</f>
        <v>56</v>
      </c>
      <c r="B63" s="54" t="s">
        <v>110</v>
      </c>
      <c r="C63" s="69" t="s">
        <v>152</v>
      </c>
      <c r="D63" s="74" t="s">
        <v>151</v>
      </c>
      <c r="E63" s="55" t="s">
        <v>39</v>
      </c>
      <c r="F63" s="57">
        <v>44209</v>
      </c>
      <c r="G63" s="58" t="s">
        <v>1</v>
      </c>
      <c r="H63" s="59">
        <v>130000000</v>
      </c>
      <c r="I63" s="60">
        <v>130000000</v>
      </c>
      <c r="J63" s="60"/>
      <c r="K63" s="60"/>
      <c r="L63" s="60"/>
      <c r="M63" s="60">
        <v>740277.778</v>
      </c>
      <c r="N63" s="60"/>
      <c r="O63" s="60"/>
      <c r="P63" s="60"/>
      <c r="Q63" s="82">
        <v>0</v>
      </c>
      <c r="R63" s="43"/>
    </row>
    <row r="64" spans="1:18" s="18" customFormat="1" ht="71.25" customHeight="1">
      <c r="A64" s="42">
        <f>A63+1</f>
        <v>57</v>
      </c>
      <c r="B64" s="54" t="s">
        <v>110</v>
      </c>
      <c r="C64" s="69" t="s">
        <v>154</v>
      </c>
      <c r="D64" s="75" t="s">
        <v>155</v>
      </c>
      <c r="E64" s="55" t="s">
        <v>40</v>
      </c>
      <c r="F64" s="57">
        <v>44286</v>
      </c>
      <c r="G64" s="58" t="s">
        <v>1</v>
      </c>
      <c r="H64" s="59">
        <v>17740000</v>
      </c>
      <c r="I64" s="60">
        <v>17740000</v>
      </c>
      <c r="J64" s="60">
        <v>8943.92</v>
      </c>
      <c r="K64" s="60"/>
      <c r="L64" s="60"/>
      <c r="M64" s="60"/>
      <c r="N64" s="60"/>
      <c r="O64" s="60"/>
      <c r="P64" s="60">
        <v>8943.92</v>
      </c>
      <c r="Q64" s="82">
        <v>33636.294336</v>
      </c>
      <c r="R64" s="43"/>
    </row>
    <row r="65" spans="1:18" s="18" customFormat="1" ht="23.25" customHeight="1">
      <c r="A65" s="37"/>
      <c r="B65" s="37"/>
      <c r="C65" s="37"/>
      <c r="D65" s="45"/>
      <c r="E65" s="37"/>
      <c r="F65" s="37"/>
      <c r="P65" s="36" t="s">
        <v>80</v>
      </c>
      <c r="Q65" s="77">
        <f>SUM(Q8:Q64)</f>
        <v>3399654960.13547</v>
      </c>
      <c r="R65" s="41"/>
    </row>
    <row r="66" spans="2:18" s="18" customFormat="1" ht="21" customHeight="1">
      <c r="B66" s="81" t="s">
        <v>97</v>
      </c>
      <c r="C66" s="81"/>
      <c r="D66" s="81"/>
      <c r="E66" s="81"/>
      <c r="F66" s="81"/>
      <c r="G66" s="81"/>
      <c r="H66" s="81"/>
      <c r="I66" s="81"/>
      <c r="J66" s="81"/>
      <c r="K66" s="81"/>
      <c r="L66" s="81"/>
      <c r="M66" s="81"/>
      <c r="N66" s="81"/>
      <c r="O66" s="81"/>
      <c r="P66" s="81"/>
      <c r="Q66" s="81"/>
      <c r="R66" s="41"/>
    </row>
    <row r="67" spans="2:18" s="18" customFormat="1" ht="53.25" customHeight="1">
      <c r="B67" s="81" t="s">
        <v>153</v>
      </c>
      <c r="C67" s="81"/>
      <c r="D67" s="81"/>
      <c r="E67" s="81"/>
      <c r="F67" s="81"/>
      <c r="G67" s="81"/>
      <c r="H67" s="81"/>
      <c r="I67" s="81"/>
      <c r="J67" s="81"/>
      <c r="K67" s="81"/>
      <c r="L67" s="81"/>
      <c r="M67" s="81"/>
      <c r="N67" s="81"/>
      <c r="O67" s="81"/>
      <c r="P67" s="81"/>
      <c r="Q67" s="81"/>
      <c r="R67" s="41"/>
    </row>
    <row r="68" spans="2:17" s="18" customFormat="1" ht="21" customHeight="1">
      <c r="B68" s="81" t="s">
        <v>96</v>
      </c>
      <c r="C68" s="81"/>
      <c r="D68" s="81"/>
      <c r="E68" s="81"/>
      <c r="F68" s="81"/>
      <c r="G68" s="81"/>
      <c r="H68" s="81"/>
      <c r="I68" s="81"/>
      <c r="J68" s="81"/>
      <c r="K68" s="81"/>
      <c r="L68" s="81"/>
      <c r="M68" s="81"/>
      <c r="N68" s="81"/>
      <c r="O68" s="81"/>
      <c r="P68" s="81"/>
      <c r="Q68" s="81"/>
    </row>
    <row r="69" spans="2:17" s="18" customFormat="1" ht="24" customHeight="1">
      <c r="B69" s="27"/>
      <c r="C69" s="25"/>
      <c r="D69" s="31"/>
      <c r="E69" s="17"/>
      <c r="Q69" s="51"/>
    </row>
  </sheetData>
  <sheetProtection/>
  <mergeCells count="6">
    <mergeCell ref="B4:Q4"/>
    <mergeCell ref="B67:Q67"/>
    <mergeCell ref="B66:Q66"/>
    <mergeCell ref="B5:Q5"/>
    <mergeCell ref="B68:Q68"/>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9"/>
  <sheetViews>
    <sheetView zoomScalePageLayoutView="0" workbookViewId="0" topLeftCell="A1">
      <selection activeCell="A6" sqref="A6"/>
    </sheetView>
  </sheetViews>
  <sheetFormatPr defaultColWidth="8.796875" defaultRowHeight="14.25"/>
  <cols>
    <col min="1" max="1" width="12.3984375" style="2" customWidth="1"/>
    <col min="2" max="2" width="8.8984375" style="5" customWidth="1"/>
    <col min="3" max="3" width="8.8984375" style="7" customWidth="1"/>
    <col min="5" max="5" width="0" style="0" hidden="1" customWidth="1"/>
    <col min="6" max="6" width="11.19921875" style="0" customWidth="1"/>
    <col min="7" max="8" width="10.5" style="0" bestFit="1" customWidth="1"/>
    <col min="9" max="9" width="28.59765625" style="11" customWidth="1"/>
    <col min="10" max="10" width="15.5" style="5" bestFit="1" customWidth="1"/>
  </cols>
  <sheetData>
    <row r="1" spans="1:10" s="8" customFormat="1" ht="14.25">
      <c r="A1" s="85">
        <v>44377</v>
      </c>
      <c r="B1" s="22"/>
      <c r="C1" s="22"/>
      <c r="D1" s="22"/>
      <c r="E1" s="22"/>
      <c r="F1" s="22"/>
      <c r="G1" s="22"/>
      <c r="I1" s="9"/>
      <c r="J1" s="10"/>
    </row>
    <row r="2" spans="1:10" s="8" customFormat="1" ht="24.75" customHeight="1">
      <c r="A2" s="22"/>
      <c r="B2" s="84" t="s">
        <v>1</v>
      </c>
      <c r="C2" s="84" t="s">
        <v>5</v>
      </c>
      <c r="D2" s="84" t="s">
        <v>0</v>
      </c>
      <c r="E2" s="84" t="s">
        <v>4</v>
      </c>
      <c r="F2" s="84" t="s">
        <v>3</v>
      </c>
      <c r="G2" s="84" t="s">
        <v>2</v>
      </c>
      <c r="I2" s="3"/>
      <c r="J2" s="10"/>
    </row>
    <row r="3" spans="1:10" s="8" customFormat="1" ht="18.75" customHeight="1">
      <c r="A3" s="22"/>
      <c r="B3" s="46">
        <v>3.7608</v>
      </c>
      <c r="C3" s="40">
        <v>1</v>
      </c>
      <c r="D3" s="46">
        <v>3.1603</v>
      </c>
      <c r="E3" s="39"/>
      <c r="F3" s="46">
        <v>0.028582</v>
      </c>
      <c r="G3" s="47">
        <v>4.50792663617923</v>
      </c>
      <c r="H3" s="29"/>
      <c r="I3" s="9"/>
      <c r="J3" s="10"/>
    </row>
    <row r="4" spans="1:3" ht="14.25">
      <c r="A4" s="1"/>
      <c r="B4" s="4"/>
      <c r="C4" s="6"/>
    </row>
    <row r="5" spans="1:3" ht="14.25">
      <c r="A5" s="1"/>
      <c r="B5" s="4"/>
      <c r="C5" s="6"/>
    </row>
    <row r="6" spans="1:3" ht="14.25">
      <c r="A6" s="1"/>
      <c r="B6" s="4"/>
      <c r="C6" s="6"/>
    </row>
    <row r="7" spans="1:3" ht="14.25">
      <c r="A7" s="1"/>
      <c r="B7" s="4"/>
      <c r="C7" s="6"/>
    </row>
    <row r="8" spans="1:3" ht="14.25">
      <c r="A8" s="1"/>
      <c r="B8" s="4"/>
      <c r="C8" s="6"/>
    </row>
    <row r="9" spans="1:3" ht="14.25">
      <c r="A9" s="1"/>
      <c r="B9" s="4"/>
      <c r="C9" s="6"/>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2021-07-15T12:52:39Z</cp:lastPrinted>
  <dcterms:created xsi:type="dcterms:W3CDTF">2002-08-06T09:01:35Z</dcterms:created>
  <dcterms:modified xsi:type="dcterms:W3CDTF">2021-07-15T12:53:04Z</dcterms:modified>
  <cp:category/>
  <cp:version/>
  <cp:contentType/>
  <cp:contentStatus/>
</cp:coreProperties>
</file>